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 tabRatio="906" firstSheet="3" activeTab="3"/>
  </bookViews>
  <sheets>
    <sheet name="25.02.2019" sheetId="1" state="hidden" r:id="rId1"/>
    <sheet name="11.03.2019" sheetId="3" state="hidden" r:id="rId2"/>
    <sheet name="Ведомость Общая" sheetId="4" state="hidden" r:id="rId3"/>
    <sheet name="Лист2" sheetId="19" r:id="rId4"/>
    <sheet name="Вед_аморт" sheetId="13" state="hidden" r:id="rId5"/>
    <sheet name="Список ТЗ" sheetId="14" state="hidden" r:id="rId6"/>
    <sheet name="Перелік до списання" sheetId="15" state="hidden" r:id="rId7"/>
  </sheets>
  <externalReferences>
    <externalReference r:id="rId8"/>
  </externalReferences>
  <definedNames>
    <definedName name="_xlnm._FilterDatabase" localSheetId="1" hidden="1">'11.03.2019'!$A$15:$N$15</definedName>
    <definedName name="_xlnm._FilterDatabase" localSheetId="0" hidden="1">'25.02.2019'!$A$15:$N$15</definedName>
    <definedName name="_xlnm._FilterDatabase" localSheetId="4" hidden="1">Вед_аморт!$A$4:$X$933</definedName>
    <definedName name="_xlnm._FilterDatabase" localSheetId="2" hidden="1">'Ведомость Общая'!$A$15:$N$15</definedName>
    <definedName name="_xlnm._FilterDatabase" localSheetId="6" hidden="1">'Перелік до списання'!$A$1:$K$207</definedName>
    <definedName name="_xlnm._FilterDatabase" localSheetId="5" hidden="1">'Список ТЗ'!$A$1:$X$464</definedName>
    <definedName name="_xlnm.Print_Area" localSheetId="1">'11.03.2019'!$A$1:$K$215</definedName>
    <definedName name="_xlnm.Print_Area" localSheetId="0">'25.02.2019'!$A$1:$K$43</definedName>
    <definedName name="_xlnm.Print_Area" localSheetId="2">'Ведомость Общая'!$A$1:$K$233</definedName>
    <definedName name="_xlnm.Print_Area" localSheetId="3">Лист2!$A$1:$AC$14</definedName>
    <definedName name="_xlnm.Print_Area" localSheetId="5">'Список ТЗ'!$A$1:$H$304</definedName>
  </definedNames>
  <calcPr calcId="162913"/>
</workbook>
</file>

<file path=xl/calcChain.xml><?xml version="1.0" encoding="utf-8"?>
<calcChain xmlns="http://schemas.openxmlformats.org/spreadsheetml/2006/main">
  <c r="N10" i="19" l="1"/>
  <c r="Y10" i="19" s="1"/>
  <c r="L10" i="19"/>
  <c r="X8" i="19" l="1"/>
  <c r="W8" i="19"/>
  <c r="V8" i="19"/>
  <c r="U8" i="19"/>
  <c r="T8" i="19"/>
  <c r="S8" i="19"/>
  <c r="R8" i="19"/>
  <c r="Q8" i="19"/>
  <c r="P8" i="19"/>
  <c r="O8" i="19"/>
  <c r="N8" i="19"/>
  <c r="M8" i="19"/>
  <c r="L8" i="19"/>
  <c r="J8" i="19"/>
  <c r="B6" i="19"/>
  <c r="C6" i="19" s="1"/>
  <c r="D6" i="19" s="1"/>
  <c r="E6" i="19" s="1"/>
  <c r="F6" i="19" s="1"/>
  <c r="G6" i="19" s="1"/>
  <c r="H6" i="19" s="1"/>
  <c r="I6" i="19" s="1"/>
  <c r="J6" i="19" s="1"/>
  <c r="K6" i="19" s="1"/>
  <c r="I8" i="19" l="1"/>
  <c r="K8" i="19"/>
  <c r="J207" i="15" l="1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2" i="15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I933" i="13"/>
  <c r="H933" i="13"/>
  <c r="G933" i="13"/>
  <c r="X932" i="13"/>
  <c r="U932" i="13"/>
  <c r="T932" i="13"/>
  <c r="S932" i="13"/>
  <c r="O932" i="13"/>
  <c r="X931" i="13"/>
  <c r="U931" i="13"/>
  <c r="T931" i="13"/>
  <c r="S931" i="13"/>
  <c r="O931" i="13"/>
  <c r="X930" i="13"/>
  <c r="U930" i="13"/>
  <c r="T930" i="13"/>
  <c r="S930" i="13"/>
  <c r="O930" i="13"/>
  <c r="X929" i="13"/>
  <c r="U929" i="13"/>
  <c r="T929" i="13"/>
  <c r="S929" i="13"/>
  <c r="O929" i="13"/>
  <c r="X928" i="13"/>
  <c r="U928" i="13"/>
  <c r="T928" i="13"/>
  <c r="S928" i="13"/>
  <c r="O928" i="13"/>
  <c r="X927" i="13"/>
  <c r="U927" i="13"/>
  <c r="T927" i="13"/>
  <c r="S927" i="13"/>
  <c r="O927" i="13"/>
  <c r="X926" i="13"/>
  <c r="U926" i="13"/>
  <c r="T926" i="13"/>
  <c r="S926" i="13"/>
  <c r="O926" i="13"/>
  <c r="X925" i="13"/>
  <c r="U925" i="13"/>
  <c r="T925" i="13"/>
  <c r="S925" i="13"/>
  <c r="O925" i="13"/>
  <c r="X924" i="13"/>
  <c r="U924" i="13"/>
  <c r="T924" i="13"/>
  <c r="S924" i="13"/>
  <c r="O924" i="13"/>
  <c r="X923" i="13"/>
  <c r="U923" i="13"/>
  <c r="T923" i="13"/>
  <c r="S923" i="13"/>
  <c r="O923" i="13"/>
  <c r="X922" i="13"/>
  <c r="U922" i="13"/>
  <c r="T922" i="13"/>
  <c r="S922" i="13"/>
  <c r="O922" i="13"/>
  <c r="X921" i="13"/>
  <c r="U921" i="13"/>
  <c r="T921" i="13"/>
  <c r="S921" i="13"/>
  <c r="O921" i="13"/>
  <c r="X920" i="13"/>
  <c r="U920" i="13"/>
  <c r="T920" i="13"/>
  <c r="S920" i="13"/>
  <c r="O920" i="13"/>
  <c r="X919" i="13"/>
  <c r="U919" i="13"/>
  <c r="T919" i="13"/>
  <c r="S919" i="13"/>
  <c r="O919" i="13"/>
  <c r="X918" i="13"/>
  <c r="U918" i="13"/>
  <c r="T918" i="13"/>
  <c r="S918" i="13"/>
  <c r="O918" i="13"/>
  <c r="X917" i="13"/>
  <c r="U917" i="13"/>
  <c r="T917" i="13"/>
  <c r="S917" i="13"/>
  <c r="O917" i="13"/>
  <c r="X916" i="13"/>
  <c r="U916" i="13"/>
  <c r="T916" i="13"/>
  <c r="S916" i="13"/>
  <c r="O916" i="13"/>
  <c r="X915" i="13"/>
  <c r="U915" i="13"/>
  <c r="T915" i="13"/>
  <c r="S915" i="13"/>
  <c r="O915" i="13"/>
  <c r="X914" i="13"/>
  <c r="U914" i="13"/>
  <c r="T914" i="13"/>
  <c r="S914" i="13"/>
  <c r="O914" i="13"/>
  <c r="X913" i="13"/>
  <c r="U913" i="13"/>
  <c r="T913" i="13"/>
  <c r="S913" i="13"/>
  <c r="O913" i="13"/>
  <c r="X912" i="13"/>
  <c r="U912" i="13"/>
  <c r="T912" i="13"/>
  <c r="S912" i="13"/>
  <c r="O912" i="13"/>
  <c r="X911" i="13"/>
  <c r="U911" i="13"/>
  <c r="T911" i="13"/>
  <c r="S911" i="13"/>
  <c r="O911" i="13"/>
  <c r="X910" i="13"/>
  <c r="U910" i="13"/>
  <c r="T910" i="13"/>
  <c r="S910" i="13"/>
  <c r="O910" i="13"/>
  <c r="X909" i="13"/>
  <c r="U909" i="13"/>
  <c r="T909" i="13"/>
  <c r="S909" i="13"/>
  <c r="O909" i="13"/>
  <c r="X908" i="13"/>
  <c r="U908" i="13"/>
  <c r="T908" i="13"/>
  <c r="S908" i="13"/>
  <c r="O908" i="13"/>
  <c r="X907" i="13"/>
  <c r="U907" i="13"/>
  <c r="T907" i="13"/>
  <c r="S907" i="13"/>
  <c r="O907" i="13"/>
  <c r="X906" i="13"/>
  <c r="U906" i="13"/>
  <c r="T906" i="13"/>
  <c r="S906" i="13"/>
  <c r="O906" i="13"/>
  <c r="X905" i="13"/>
  <c r="U905" i="13"/>
  <c r="T905" i="13"/>
  <c r="S905" i="13"/>
  <c r="O905" i="13"/>
  <c r="X904" i="13"/>
  <c r="U904" i="13"/>
  <c r="T904" i="13"/>
  <c r="S904" i="13"/>
  <c r="O904" i="13"/>
  <c r="X903" i="13"/>
  <c r="U903" i="13"/>
  <c r="T903" i="13"/>
  <c r="S903" i="13"/>
  <c r="O903" i="13"/>
  <c r="X902" i="13"/>
  <c r="U902" i="13"/>
  <c r="T902" i="13"/>
  <c r="S902" i="13"/>
  <c r="O902" i="13"/>
  <c r="X901" i="13"/>
  <c r="U901" i="13"/>
  <c r="T901" i="13"/>
  <c r="S901" i="13"/>
  <c r="O901" i="13"/>
  <c r="X900" i="13"/>
  <c r="U900" i="13"/>
  <c r="T900" i="13"/>
  <c r="S900" i="13"/>
  <c r="O900" i="13"/>
  <c r="X899" i="13"/>
  <c r="U899" i="13"/>
  <c r="T899" i="13"/>
  <c r="S899" i="13"/>
  <c r="O899" i="13"/>
  <c r="X898" i="13"/>
  <c r="U898" i="13"/>
  <c r="T898" i="13"/>
  <c r="S898" i="13"/>
  <c r="O898" i="13"/>
  <c r="X897" i="13"/>
  <c r="U897" i="13"/>
  <c r="T897" i="13"/>
  <c r="S897" i="13"/>
  <c r="O897" i="13"/>
  <c r="X896" i="13"/>
  <c r="U896" i="13"/>
  <c r="T896" i="13"/>
  <c r="S896" i="13"/>
  <c r="O896" i="13"/>
  <c r="X895" i="13"/>
  <c r="U895" i="13"/>
  <c r="T895" i="13"/>
  <c r="S895" i="13"/>
  <c r="O895" i="13"/>
  <c r="X894" i="13"/>
  <c r="U894" i="13"/>
  <c r="T894" i="13"/>
  <c r="S894" i="13"/>
  <c r="O894" i="13"/>
  <c r="X893" i="13"/>
  <c r="U893" i="13"/>
  <c r="T893" i="13"/>
  <c r="S893" i="13"/>
  <c r="O893" i="13"/>
  <c r="X892" i="13"/>
  <c r="U892" i="13"/>
  <c r="T892" i="13"/>
  <c r="S892" i="13"/>
  <c r="O892" i="13"/>
  <c r="X891" i="13"/>
  <c r="U891" i="13"/>
  <c r="T891" i="13"/>
  <c r="S891" i="13"/>
  <c r="O891" i="13"/>
  <c r="X890" i="13"/>
  <c r="U890" i="13"/>
  <c r="T890" i="13"/>
  <c r="S890" i="13"/>
  <c r="O890" i="13"/>
  <c r="X889" i="13"/>
  <c r="U889" i="13"/>
  <c r="T889" i="13"/>
  <c r="S889" i="13"/>
  <c r="O889" i="13"/>
  <c r="X888" i="13"/>
  <c r="U888" i="13"/>
  <c r="T888" i="13"/>
  <c r="S888" i="13"/>
  <c r="O888" i="13"/>
  <c r="X887" i="13"/>
  <c r="U887" i="13"/>
  <c r="T887" i="13"/>
  <c r="S887" i="13"/>
  <c r="O887" i="13"/>
  <c r="X886" i="13"/>
  <c r="U886" i="13"/>
  <c r="T886" i="13"/>
  <c r="S886" i="13"/>
  <c r="O886" i="13"/>
  <c r="X885" i="13"/>
  <c r="U885" i="13"/>
  <c r="T885" i="13"/>
  <c r="S885" i="13"/>
  <c r="O885" i="13"/>
  <c r="X884" i="13"/>
  <c r="U884" i="13"/>
  <c r="T884" i="13"/>
  <c r="S884" i="13"/>
  <c r="O884" i="13"/>
  <c r="X883" i="13"/>
  <c r="U883" i="13"/>
  <c r="T883" i="13"/>
  <c r="S883" i="13"/>
  <c r="O883" i="13"/>
  <c r="X882" i="13"/>
  <c r="U882" i="13"/>
  <c r="T882" i="13"/>
  <c r="S882" i="13"/>
  <c r="O882" i="13"/>
  <c r="X881" i="13"/>
  <c r="U881" i="13"/>
  <c r="T881" i="13"/>
  <c r="S881" i="13"/>
  <c r="O881" i="13"/>
  <c r="X880" i="13"/>
  <c r="U880" i="13"/>
  <c r="T880" i="13"/>
  <c r="S880" i="13"/>
  <c r="O880" i="13"/>
  <c r="X879" i="13"/>
  <c r="U879" i="13"/>
  <c r="T879" i="13"/>
  <c r="S879" i="13"/>
  <c r="O879" i="13"/>
  <c r="X878" i="13"/>
  <c r="U878" i="13"/>
  <c r="T878" i="13"/>
  <c r="S878" i="13"/>
  <c r="O878" i="13"/>
  <c r="X877" i="13"/>
  <c r="U877" i="13"/>
  <c r="T877" i="13"/>
  <c r="S877" i="13"/>
  <c r="O877" i="13"/>
  <c r="X876" i="13"/>
  <c r="U876" i="13"/>
  <c r="T876" i="13"/>
  <c r="S876" i="13"/>
  <c r="O876" i="13"/>
  <c r="X875" i="13"/>
  <c r="U875" i="13"/>
  <c r="T875" i="13"/>
  <c r="S875" i="13"/>
  <c r="O875" i="13"/>
  <c r="X874" i="13"/>
  <c r="U874" i="13"/>
  <c r="T874" i="13"/>
  <c r="S874" i="13"/>
  <c r="O874" i="13"/>
  <c r="X873" i="13"/>
  <c r="U873" i="13"/>
  <c r="T873" i="13"/>
  <c r="S873" i="13"/>
  <c r="O873" i="13"/>
  <c r="X872" i="13"/>
  <c r="U872" i="13"/>
  <c r="T872" i="13"/>
  <c r="S872" i="13"/>
  <c r="O872" i="13"/>
  <c r="X871" i="13"/>
  <c r="U871" i="13"/>
  <c r="T871" i="13"/>
  <c r="S871" i="13"/>
  <c r="O871" i="13"/>
  <c r="X870" i="13"/>
  <c r="U870" i="13"/>
  <c r="T870" i="13"/>
  <c r="S870" i="13"/>
  <c r="O870" i="13"/>
  <c r="X869" i="13"/>
  <c r="U869" i="13"/>
  <c r="T869" i="13"/>
  <c r="S869" i="13"/>
  <c r="O869" i="13"/>
  <c r="X868" i="13"/>
  <c r="U868" i="13"/>
  <c r="T868" i="13"/>
  <c r="S868" i="13"/>
  <c r="O868" i="13"/>
  <c r="X867" i="13"/>
  <c r="U867" i="13"/>
  <c r="T867" i="13"/>
  <c r="S867" i="13"/>
  <c r="O867" i="13"/>
  <c r="X866" i="13"/>
  <c r="U866" i="13"/>
  <c r="T866" i="13"/>
  <c r="S866" i="13"/>
  <c r="O866" i="13"/>
  <c r="X865" i="13"/>
  <c r="U865" i="13"/>
  <c r="T865" i="13"/>
  <c r="S865" i="13"/>
  <c r="O865" i="13"/>
  <c r="X864" i="13"/>
  <c r="U864" i="13"/>
  <c r="T864" i="13"/>
  <c r="S864" i="13"/>
  <c r="O864" i="13"/>
  <c r="X863" i="13"/>
  <c r="U863" i="13"/>
  <c r="T863" i="13"/>
  <c r="S863" i="13"/>
  <c r="O863" i="13"/>
  <c r="X862" i="13"/>
  <c r="U862" i="13"/>
  <c r="T862" i="13"/>
  <c r="S862" i="13"/>
  <c r="O862" i="13"/>
  <c r="X861" i="13"/>
  <c r="U861" i="13"/>
  <c r="T861" i="13"/>
  <c r="S861" i="13"/>
  <c r="O861" i="13"/>
  <c r="X860" i="13"/>
  <c r="U860" i="13"/>
  <c r="T860" i="13"/>
  <c r="S860" i="13"/>
  <c r="O860" i="13"/>
  <c r="X859" i="13"/>
  <c r="U859" i="13"/>
  <c r="T859" i="13"/>
  <c r="S859" i="13"/>
  <c r="O859" i="13"/>
  <c r="X858" i="13"/>
  <c r="U858" i="13"/>
  <c r="T858" i="13"/>
  <c r="S858" i="13"/>
  <c r="O858" i="13"/>
  <c r="X857" i="13"/>
  <c r="U857" i="13"/>
  <c r="T857" i="13"/>
  <c r="S857" i="13"/>
  <c r="O857" i="13"/>
  <c r="X856" i="13"/>
  <c r="U856" i="13"/>
  <c r="T856" i="13"/>
  <c r="S856" i="13"/>
  <c r="O856" i="13"/>
  <c r="X855" i="13"/>
  <c r="U855" i="13"/>
  <c r="T855" i="13"/>
  <c r="S855" i="13"/>
  <c r="O855" i="13"/>
  <c r="X854" i="13"/>
  <c r="U854" i="13"/>
  <c r="T854" i="13"/>
  <c r="S854" i="13"/>
  <c r="O854" i="13"/>
  <c r="X853" i="13"/>
  <c r="U853" i="13"/>
  <c r="T853" i="13"/>
  <c r="S853" i="13"/>
  <c r="O853" i="13"/>
  <c r="X852" i="13"/>
  <c r="U852" i="13"/>
  <c r="T852" i="13"/>
  <c r="S852" i="13"/>
  <c r="O852" i="13"/>
  <c r="X851" i="13"/>
  <c r="U851" i="13"/>
  <c r="T851" i="13"/>
  <c r="S851" i="13"/>
  <c r="O851" i="13"/>
  <c r="X850" i="13"/>
  <c r="U850" i="13"/>
  <c r="T850" i="13"/>
  <c r="S850" i="13"/>
  <c r="O850" i="13"/>
  <c r="X849" i="13"/>
  <c r="U849" i="13"/>
  <c r="T849" i="13"/>
  <c r="S849" i="13"/>
  <c r="O849" i="13"/>
  <c r="X848" i="13"/>
  <c r="U848" i="13"/>
  <c r="T848" i="13"/>
  <c r="S848" i="13"/>
  <c r="O848" i="13"/>
  <c r="X847" i="13"/>
  <c r="U847" i="13"/>
  <c r="T847" i="13"/>
  <c r="S847" i="13"/>
  <c r="O847" i="13"/>
  <c r="X846" i="13"/>
  <c r="U846" i="13"/>
  <c r="T846" i="13"/>
  <c r="S846" i="13"/>
  <c r="O846" i="13"/>
  <c r="X845" i="13"/>
  <c r="U845" i="13"/>
  <c r="T845" i="13"/>
  <c r="S845" i="13"/>
  <c r="O845" i="13"/>
  <c r="X844" i="13"/>
  <c r="U844" i="13"/>
  <c r="T844" i="13"/>
  <c r="S844" i="13"/>
  <c r="O844" i="13"/>
  <c r="X843" i="13"/>
  <c r="U843" i="13"/>
  <c r="T843" i="13"/>
  <c r="S843" i="13"/>
  <c r="O843" i="13"/>
  <c r="X842" i="13"/>
  <c r="U842" i="13"/>
  <c r="T842" i="13"/>
  <c r="S842" i="13"/>
  <c r="O842" i="13"/>
  <c r="X841" i="13"/>
  <c r="U841" i="13"/>
  <c r="T841" i="13"/>
  <c r="S841" i="13"/>
  <c r="O841" i="13"/>
  <c r="X840" i="13"/>
  <c r="U840" i="13"/>
  <c r="T840" i="13"/>
  <c r="S840" i="13"/>
  <c r="O840" i="13"/>
  <c r="X839" i="13"/>
  <c r="U839" i="13"/>
  <c r="T839" i="13"/>
  <c r="S839" i="13"/>
  <c r="O839" i="13"/>
  <c r="X838" i="13"/>
  <c r="U838" i="13"/>
  <c r="T838" i="13"/>
  <c r="S838" i="13"/>
  <c r="O838" i="13"/>
  <c r="X837" i="13"/>
  <c r="U837" i="13"/>
  <c r="T837" i="13"/>
  <c r="S837" i="13"/>
  <c r="O837" i="13"/>
  <c r="X836" i="13"/>
  <c r="U836" i="13"/>
  <c r="T836" i="13"/>
  <c r="S836" i="13"/>
  <c r="O836" i="13"/>
  <c r="X835" i="13"/>
  <c r="U835" i="13"/>
  <c r="T835" i="13"/>
  <c r="S835" i="13"/>
  <c r="O835" i="13"/>
  <c r="X834" i="13"/>
  <c r="U834" i="13"/>
  <c r="T834" i="13"/>
  <c r="S834" i="13"/>
  <c r="O834" i="13"/>
  <c r="X833" i="13"/>
  <c r="U833" i="13"/>
  <c r="T833" i="13"/>
  <c r="S833" i="13"/>
  <c r="O833" i="13"/>
  <c r="X832" i="13"/>
  <c r="U832" i="13"/>
  <c r="T832" i="13"/>
  <c r="S832" i="13"/>
  <c r="O832" i="13"/>
  <c r="X831" i="13"/>
  <c r="U831" i="13"/>
  <c r="T831" i="13"/>
  <c r="S831" i="13"/>
  <c r="O831" i="13"/>
  <c r="X830" i="13"/>
  <c r="U830" i="13"/>
  <c r="T830" i="13"/>
  <c r="S830" i="13"/>
  <c r="O830" i="13"/>
  <c r="X829" i="13"/>
  <c r="U829" i="13"/>
  <c r="T829" i="13"/>
  <c r="S829" i="13"/>
  <c r="O829" i="13"/>
  <c r="X828" i="13"/>
  <c r="U828" i="13"/>
  <c r="T828" i="13"/>
  <c r="S828" i="13"/>
  <c r="O828" i="13"/>
  <c r="X827" i="13"/>
  <c r="U827" i="13"/>
  <c r="T827" i="13"/>
  <c r="S827" i="13"/>
  <c r="O827" i="13"/>
  <c r="X826" i="13"/>
  <c r="U826" i="13"/>
  <c r="T826" i="13"/>
  <c r="S826" i="13"/>
  <c r="O826" i="13"/>
  <c r="X825" i="13"/>
  <c r="U825" i="13"/>
  <c r="T825" i="13"/>
  <c r="S825" i="13"/>
  <c r="O825" i="13"/>
  <c r="X824" i="13"/>
  <c r="U824" i="13"/>
  <c r="T824" i="13"/>
  <c r="S824" i="13"/>
  <c r="O824" i="13"/>
  <c r="X823" i="13"/>
  <c r="U823" i="13"/>
  <c r="T823" i="13"/>
  <c r="S823" i="13"/>
  <c r="O823" i="13"/>
  <c r="X822" i="13"/>
  <c r="U822" i="13"/>
  <c r="T822" i="13"/>
  <c r="S822" i="13"/>
  <c r="O822" i="13"/>
  <c r="X821" i="13"/>
  <c r="U821" i="13"/>
  <c r="T821" i="13"/>
  <c r="S821" i="13"/>
  <c r="O821" i="13"/>
  <c r="X820" i="13"/>
  <c r="U820" i="13"/>
  <c r="T820" i="13"/>
  <c r="S820" i="13"/>
  <c r="O820" i="13"/>
  <c r="X819" i="13"/>
  <c r="U819" i="13"/>
  <c r="T819" i="13"/>
  <c r="S819" i="13"/>
  <c r="O819" i="13"/>
  <c r="X818" i="13"/>
  <c r="U818" i="13"/>
  <c r="T818" i="13"/>
  <c r="S818" i="13"/>
  <c r="O818" i="13"/>
  <c r="X817" i="13"/>
  <c r="U817" i="13"/>
  <c r="T817" i="13"/>
  <c r="S817" i="13"/>
  <c r="O817" i="13"/>
  <c r="X816" i="13"/>
  <c r="U816" i="13"/>
  <c r="T816" i="13"/>
  <c r="S816" i="13"/>
  <c r="O816" i="13"/>
  <c r="X815" i="13"/>
  <c r="U815" i="13"/>
  <c r="T815" i="13"/>
  <c r="S815" i="13"/>
  <c r="O815" i="13"/>
  <c r="X814" i="13"/>
  <c r="U814" i="13"/>
  <c r="T814" i="13"/>
  <c r="S814" i="13"/>
  <c r="O814" i="13"/>
  <c r="X813" i="13"/>
  <c r="U813" i="13"/>
  <c r="T813" i="13"/>
  <c r="S813" i="13"/>
  <c r="O813" i="13"/>
  <c r="X812" i="13"/>
  <c r="U812" i="13"/>
  <c r="T812" i="13"/>
  <c r="S812" i="13"/>
  <c r="O812" i="13"/>
  <c r="X811" i="13"/>
  <c r="U811" i="13"/>
  <c r="T811" i="13"/>
  <c r="S811" i="13"/>
  <c r="O811" i="13"/>
  <c r="X810" i="13"/>
  <c r="U810" i="13"/>
  <c r="T810" i="13"/>
  <c r="S810" i="13"/>
  <c r="O810" i="13"/>
  <c r="X809" i="13"/>
  <c r="U809" i="13"/>
  <c r="T809" i="13"/>
  <c r="S809" i="13"/>
  <c r="O809" i="13"/>
  <c r="X808" i="13"/>
  <c r="U808" i="13"/>
  <c r="T808" i="13"/>
  <c r="S808" i="13"/>
  <c r="O808" i="13"/>
  <c r="X807" i="13"/>
  <c r="U807" i="13"/>
  <c r="T807" i="13"/>
  <c r="S807" i="13"/>
  <c r="O807" i="13"/>
  <c r="X806" i="13"/>
  <c r="U806" i="13"/>
  <c r="T806" i="13"/>
  <c r="S806" i="13"/>
  <c r="O806" i="13"/>
  <c r="X805" i="13"/>
  <c r="U805" i="13"/>
  <c r="T805" i="13"/>
  <c r="S805" i="13"/>
  <c r="O805" i="13"/>
  <c r="X804" i="13"/>
  <c r="U804" i="13"/>
  <c r="T804" i="13"/>
  <c r="S804" i="13"/>
  <c r="O804" i="13"/>
  <c r="X803" i="13"/>
  <c r="U803" i="13"/>
  <c r="T803" i="13"/>
  <c r="S803" i="13"/>
  <c r="O803" i="13"/>
  <c r="X802" i="13"/>
  <c r="U802" i="13"/>
  <c r="T802" i="13"/>
  <c r="S802" i="13"/>
  <c r="O802" i="13"/>
  <c r="X801" i="13"/>
  <c r="U801" i="13"/>
  <c r="T801" i="13"/>
  <c r="S801" i="13"/>
  <c r="O801" i="13"/>
  <c r="X800" i="13"/>
  <c r="U800" i="13"/>
  <c r="T800" i="13"/>
  <c r="S800" i="13"/>
  <c r="O800" i="13"/>
  <c r="X799" i="13"/>
  <c r="U799" i="13"/>
  <c r="T799" i="13"/>
  <c r="S799" i="13"/>
  <c r="O799" i="13"/>
  <c r="X798" i="13"/>
  <c r="U798" i="13"/>
  <c r="T798" i="13"/>
  <c r="S798" i="13"/>
  <c r="O798" i="13"/>
  <c r="X797" i="13"/>
  <c r="U797" i="13"/>
  <c r="T797" i="13"/>
  <c r="S797" i="13"/>
  <c r="O797" i="13"/>
  <c r="X796" i="13"/>
  <c r="U796" i="13"/>
  <c r="T796" i="13"/>
  <c r="S796" i="13"/>
  <c r="O796" i="13"/>
  <c r="X795" i="13"/>
  <c r="U795" i="13"/>
  <c r="T795" i="13"/>
  <c r="S795" i="13"/>
  <c r="O795" i="13"/>
  <c r="X794" i="13"/>
  <c r="U794" i="13"/>
  <c r="T794" i="13"/>
  <c r="S794" i="13"/>
  <c r="O794" i="13"/>
  <c r="X793" i="13"/>
  <c r="U793" i="13"/>
  <c r="T793" i="13"/>
  <c r="S793" i="13"/>
  <c r="O793" i="13"/>
  <c r="X792" i="13"/>
  <c r="U792" i="13"/>
  <c r="T792" i="13"/>
  <c r="S792" i="13"/>
  <c r="O792" i="13"/>
  <c r="X791" i="13"/>
  <c r="U791" i="13"/>
  <c r="T791" i="13"/>
  <c r="S791" i="13"/>
  <c r="O791" i="13"/>
  <c r="X790" i="13"/>
  <c r="U790" i="13"/>
  <c r="T790" i="13"/>
  <c r="S790" i="13"/>
  <c r="O790" i="13"/>
  <c r="X789" i="13"/>
  <c r="U789" i="13"/>
  <c r="T789" i="13"/>
  <c r="S789" i="13"/>
  <c r="O789" i="13"/>
  <c r="X788" i="13"/>
  <c r="U788" i="13"/>
  <c r="T788" i="13"/>
  <c r="S788" i="13"/>
  <c r="O788" i="13"/>
  <c r="X787" i="13"/>
  <c r="U787" i="13"/>
  <c r="T787" i="13"/>
  <c r="S787" i="13"/>
  <c r="O787" i="13"/>
  <c r="X786" i="13"/>
  <c r="U786" i="13"/>
  <c r="T786" i="13"/>
  <c r="S786" i="13"/>
  <c r="O786" i="13"/>
  <c r="X785" i="13"/>
  <c r="U785" i="13"/>
  <c r="T785" i="13"/>
  <c r="S785" i="13"/>
  <c r="O785" i="13"/>
  <c r="X784" i="13"/>
  <c r="U784" i="13"/>
  <c r="T784" i="13"/>
  <c r="S784" i="13"/>
  <c r="O784" i="13"/>
  <c r="X783" i="13"/>
  <c r="U783" i="13"/>
  <c r="T783" i="13"/>
  <c r="S783" i="13"/>
  <c r="O783" i="13"/>
  <c r="X782" i="13"/>
  <c r="U782" i="13"/>
  <c r="T782" i="13"/>
  <c r="S782" i="13"/>
  <c r="O782" i="13"/>
  <c r="X781" i="13"/>
  <c r="U781" i="13"/>
  <c r="T781" i="13"/>
  <c r="S781" i="13"/>
  <c r="O781" i="13"/>
  <c r="X780" i="13"/>
  <c r="U780" i="13"/>
  <c r="T780" i="13"/>
  <c r="S780" i="13"/>
  <c r="O780" i="13"/>
  <c r="X779" i="13"/>
  <c r="U779" i="13"/>
  <c r="T779" i="13"/>
  <c r="S779" i="13"/>
  <c r="O779" i="13"/>
  <c r="X778" i="13"/>
  <c r="U778" i="13"/>
  <c r="T778" i="13"/>
  <c r="S778" i="13"/>
  <c r="O778" i="13"/>
  <c r="X777" i="13"/>
  <c r="U777" i="13"/>
  <c r="T777" i="13"/>
  <c r="S777" i="13"/>
  <c r="O777" i="13"/>
  <c r="X776" i="13"/>
  <c r="U776" i="13"/>
  <c r="T776" i="13"/>
  <c r="S776" i="13"/>
  <c r="O776" i="13"/>
  <c r="X775" i="13"/>
  <c r="U775" i="13"/>
  <c r="T775" i="13"/>
  <c r="S775" i="13"/>
  <c r="O775" i="13"/>
  <c r="X774" i="13"/>
  <c r="U774" i="13"/>
  <c r="T774" i="13"/>
  <c r="S774" i="13"/>
  <c r="O774" i="13"/>
  <c r="X773" i="13"/>
  <c r="U773" i="13"/>
  <c r="T773" i="13"/>
  <c r="S773" i="13"/>
  <c r="O773" i="13"/>
  <c r="X772" i="13"/>
  <c r="U772" i="13"/>
  <c r="T772" i="13"/>
  <c r="S772" i="13"/>
  <c r="O772" i="13"/>
  <c r="X771" i="13"/>
  <c r="U771" i="13"/>
  <c r="T771" i="13"/>
  <c r="S771" i="13"/>
  <c r="O771" i="13"/>
  <c r="X770" i="13"/>
  <c r="U770" i="13"/>
  <c r="T770" i="13"/>
  <c r="S770" i="13"/>
  <c r="O770" i="13"/>
  <c r="X769" i="13"/>
  <c r="U769" i="13"/>
  <c r="T769" i="13"/>
  <c r="S769" i="13"/>
  <c r="O769" i="13"/>
  <c r="X768" i="13"/>
  <c r="U768" i="13"/>
  <c r="T768" i="13"/>
  <c r="S768" i="13"/>
  <c r="O768" i="13"/>
  <c r="X767" i="13"/>
  <c r="U767" i="13"/>
  <c r="T767" i="13"/>
  <c r="S767" i="13"/>
  <c r="O767" i="13"/>
  <c r="X766" i="13"/>
  <c r="U766" i="13"/>
  <c r="T766" i="13"/>
  <c r="S766" i="13"/>
  <c r="O766" i="13"/>
  <c r="X765" i="13"/>
  <c r="U765" i="13"/>
  <c r="T765" i="13"/>
  <c r="S765" i="13"/>
  <c r="O765" i="13"/>
  <c r="X764" i="13"/>
  <c r="U764" i="13"/>
  <c r="T764" i="13"/>
  <c r="S764" i="13"/>
  <c r="O764" i="13"/>
  <c r="X763" i="13"/>
  <c r="U763" i="13"/>
  <c r="T763" i="13"/>
  <c r="S763" i="13"/>
  <c r="O763" i="13"/>
  <c r="X762" i="13"/>
  <c r="U762" i="13"/>
  <c r="T762" i="13"/>
  <c r="S762" i="13"/>
  <c r="O762" i="13"/>
  <c r="X761" i="13"/>
  <c r="U761" i="13"/>
  <c r="T761" i="13"/>
  <c r="S761" i="13"/>
  <c r="O761" i="13"/>
  <c r="X760" i="13"/>
  <c r="U760" i="13"/>
  <c r="T760" i="13"/>
  <c r="S760" i="13"/>
  <c r="O760" i="13"/>
  <c r="X759" i="13"/>
  <c r="U759" i="13"/>
  <c r="T759" i="13"/>
  <c r="S759" i="13"/>
  <c r="O759" i="13"/>
  <c r="X758" i="13"/>
  <c r="U758" i="13"/>
  <c r="T758" i="13"/>
  <c r="S758" i="13"/>
  <c r="O758" i="13"/>
  <c r="X757" i="13"/>
  <c r="U757" i="13"/>
  <c r="T757" i="13"/>
  <c r="S757" i="13"/>
  <c r="O757" i="13"/>
  <c r="X756" i="13"/>
  <c r="U756" i="13"/>
  <c r="T756" i="13"/>
  <c r="S756" i="13"/>
  <c r="O756" i="13"/>
  <c r="X755" i="13"/>
  <c r="U755" i="13"/>
  <c r="T755" i="13"/>
  <c r="S755" i="13"/>
  <c r="O755" i="13"/>
  <c r="X754" i="13"/>
  <c r="U754" i="13"/>
  <c r="T754" i="13"/>
  <c r="S754" i="13"/>
  <c r="O754" i="13"/>
  <c r="X753" i="13"/>
  <c r="U753" i="13"/>
  <c r="T753" i="13"/>
  <c r="S753" i="13"/>
  <c r="O753" i="13"/>
  <c r="X752" i="13"/>
  <c r="U752" i="13"/>
  <c r="T752" i="13"/>
  <c r="S752" i="13"/>
  <c r="O752" i="13"/>
  <c r="X751" i="13"/>
  <c r="U751" i="13"/>
  <c r="T751" i="13"/>
  <c r="S751" i="13"/>
  <c r="O751" i="13"/>
  <c r="X750" i="13"/>
  <c r="U750" i="13"/>
  <c r="T750" i="13"/>
  <c r="S750" i="13"/>
  <c r="O750" i="13"/>
  <c r="X749" i="13"/>
  <c r="U749" i="13"/>
  <c r="T749" i="13"/>
  <c r="S749" i="13"/>
  <c r="O749" i="13"/>
  <c r="X748" i="13"/>
  <c r="U748" i="13"/>
  <c r="T748" i="13"/>
  <c r="S748" i="13"/>
  <c r="O748" i="13"/>
  <c r="X747" i="13"/>
  <c r="U747" i="13"/>
  <c r="T747" i="13"/>
  <c r="S747" i="13"/>
  <c r="O747" i="13"/>
  <c r="X746" i="13"/>
  <c r="U746" i="13"/>
  <c r="T746" i="13"/>
  <c r="S746" i="13"/>
  <c r="O746" i="13"/>
  <c r="X745" i="13"/>
  <c r="U745" i="13"/>
  <c r="T745" i="13"/>
  <c r="S745" i="13"/>
  <c r="O745" i="13"/>
  <c r="X744" i="13"/>
  <c r="U744" i="13"/>
  <c r="T744" i="13"/>
  <c r="S744" i="13"/>
  <c r="O744" i="13"/>
  <c r="X743" i="13"/>
  <c r="U743" i="13"/>
  <c r="T743" i="13"/>
  <c r="S743" i="13"/>
  <c r="O743" i="13"/>
  <c r="X742" i="13"/>
  <c r="U742" i="13"/>
  <c r="T742" i="13"/>
  <c r="S742" i="13"/>
  <c r="O742" i="13"/>
  <c r="X741" i="13"/>
  <c r="U741" i="13"/>
  <c r="T741" i="13"/>
  <c r="S741" i="13"/>
  <c r="O741" i="13"/>
  <c r="X740" i="13"/>
  <c r="U740" i="13"/>
  <c r="T740" i="13"/>
  <c r="S740" i="13"/>
  <c r="O740" i="13"/>
  <c r="X739" i="13"/>
  <c r="U739" i="13"/>
  <c r="T739" i="13"/>
  <c r="S739" i="13"/>
  <c r="O739" i="13"/>
  <c r="X738" i="13"/>
  <c r="U738" i="13"/>
  <c r="T738" i="13"/>
  <c r="S738" i="13"/>
  <c r="O738" i="13"/>
  <c r="X737" i="13"/>
  <c r="U737" i="13"/>
  <c r="T737" i="13"/>
  <c r="S737" i="13"/>
  <c r="O737" i="13"/>
  <c r="X736" i="13"/>
  <c r="U736" i="13"/>
  <c r="T736" i="13"/>
  <c r="S736" i="13"/>
  <c r="O736" i="13"/>
  <c r="X735" i="13"/>
  <c r="U735" i="13"/>
  <c r="T735" i="13"/>
  <c r="S735" i="13"/>
  <c r="O735" i="13"/>
  <c r="X734" i="13"/>
  <c r="U734" i="13"/>
  <c r="T734" i="13"/>
  <c r="S734" i="13"/>
  <c r="O734" i="13"/>
  <c r="X733" i="13"/>
  <c r="U733" i="13"/>
  <c r="T733" i="13"/>
  <c r="S733" i="13"/>
  <c r="O733" i="13"/>
  <c r="X732" i="13"/>
  <c r="U732" i="13"/>
  <c r="T732" i="13"/>
  <c r="S732" i="13"/>
  <c r="O732" i="13"/>
  <c r="X731" i="13"/>
  <c r="U731" i="13"/>
  <c r="T731" i="13"/>
  <c r="S731" i="13"/>
  <c r="O731" i="13"/>
  <c r="X730" i="13"/>
  <c r="U730" i="13"/>
  <c r="T730" i="13"/>
  <c r="S730" i="13"/>
  <c r="O730" i="13"/>
  <c r="X729" i="13"/>
  <c r="U729" i="13"/>
  <c r="T729" i="13"/>
  <c r="S729" i="13"/>
  <c r="O729" i="13"/>
  <c r="X728" i="13"/>
  <c r="U728" i="13"/>
  <c r="T728" i="13"/>
  <c r="S728" i="13"/>
  <c r="O728" i="13"/>
  <c r="X727" i="13"/>
  <c r="U727" i="13"/>
  <c r="T727" i="13"/>
  <c r="S727" i="13"/>
  <c r="O727" i="13"/>
  <c r="X726" i="13"/>
  <c r="U726" i="13"/>
  <c r="T726" i="13"/>
  <c r="S726" i="13"/>
  <c r="O726" i="13"/>
  <c r="X725" i="13"/>
  <c r="U725" i="13"/>
  <c r="T725" i="13"/>
  <c r="S725" i="13"/>
  <c r="O725" i="13"/>
  <c r="X724" i="13"/>
  <c r="U724" i="13"/>
  <c r="T724" i="13"/>
  <c r="S724" i="13"/>
  <c r="O724" i="13"/>
  <c r="X723" i="13"/>
  <c r="U723" i="13"/>
  <c r="T723" i="13"/>
  <c r="S723" i="13"/>
  <c r="O723" i="13"/>
  <c r="X722" i="13"/>
  <c r="U722" i="13"/>
  <c r="T722" i="13"/>
  <c r="S722" i="13"/>
  <c r="O722" i="13"/>
  <c r="X721" i="13"/>
  <c r="U721" i="13"/>
  <c r="T721" i="13"/>
  <c r="S721" i="13"/>
  <c r="O721" i="13"/>
  <c r="X720" i="13"/>
  <c r="U720" i="13"/>
  <c r="T720" i="13"/>
  <c r="S720" i="13"/>
  <c r="O720" i="13"/>
  <c r="X719" i="13"/>
  <c r="U719" i="13"/>
  <c r="T719" i="13"/>
  <c r="S719" i="13"/>
  <c r="O719" i="13"/>
  <c r="X718" i="13"/>
  <c r="U718" i="13"/>
  <c r="T718" i="13"/>
  <c r="S718" i="13"/>
  <c r="O718" i="13"/>
  <c r="X717" i="13"/>
  <c r="U717" i="13"/>
  <c r="T717" i="13"/>
  <c r="S717" i="13"/>
  <c r="O717" i="13"/>
  <c r="X716" i="13"/>
  <c r="U716" i="13"/>
  <c r="T716" i="13"/>
  <c r="S716" i="13"/>
  <c r="O716" i="13"/>
  <c r="X715" i="13"/>
  <c r="U715" i="13"/>
  <c r="T715" i="13"/>
  <c r="S715" i="13"/>
  <c r="O715" i="13"/>
  <c r="X714" i="13"/>
  <c r="U714" i="13"/>
  <c r="T714" i="13"/>
  <c r="S714" i="13"/>
  <c r="O714" i="13"/>
  <c r="X713" i="13"/>
  <c r="U713" i="13"/>
  <c r="T713" i="13"/>
  <c r="S713" i="13"/>
  <c r="O713" i="13"/>
  <c r="X712" i="13"/>
  <c r="U712" i="13"/>
  <c r="T712" i="13"/>
  <c r="S712" i="13"/>
  <c r="O712" i="13"/>
  <c r="X711" i="13"/>
  <c r="U711" i="13"/>
  <c r="T711" i="13"/>
  <c r="S711" i="13"/>
  <c r="O711" i="13"/>
  <c r="X710" i="13"/>
  <c r="U710" i="13"/>
  <c r="T710" i="13"/>
  <c r="S710" i="13"/>
  <c r="O710" i="13"/>
  <c r="X709" i="13"/>
  <c r="U709" i="13"/>
  <c r="T709" i="13"/>
  <c r="S709" i="13"/>
  <c r="O709" i="13"/>
  <c r="X708" i="13"/>
  <c r="U708" i="13"/>
  <c r="T708" i="13"/>
  <c r="S708" i="13"/>
  <c r="O708" i="13"/>
  <c r="X707" i="13"/>
  <c r="U707" i="13"/>
  <c r="T707" i="13"/>
  <c r="S707" i="13"/>
  <c r="O707" i="13"/>
  <c r="X706" i="13"/>
  <c r="U706" i="13"/>
  <c r="T706" i="13"/>
  <c r="S706" i="13"/>
  <c r="O706" i="13"/>
  <c r="X705" i="13"/>
  <c r="U705" i="13"/>
  <c r="T705" i="13"/>
  <c r="S705" i="13"/>
  <c r="O705" i="13"/>
  <c r="X704" i="13"/>
  <c r="U704" i="13"/>
  <c r="T704" i="13"/>
  <c r="S704" i="13"/>
  <c r="O704" i="13"/>
  <c r="X703" i="13"/>
  <c r="U703" i="13"/>
  <c r="T703" i="13"/>
  <c r="S703" i="13"/>
  <c r="O703" i="13"/>
  <c r="X702" i="13"/>
  <c r="U702" i="13"/>
  <c r="T702" i="13"/>
  <c r="S702" i="13"/>
  <c r="O702" i="13"/>
  <c r="X701" i="13"/>
  <c r="U701" i="13"/>
  <c r="T701" i="13"/>
  <c r="S701" i="13"/>
  <c r="O701" i="13"/>
  <c r="X700" i="13"/>
  <c r="U700" i="13"/>
  <c r="T700" i="13"/>
  <c r="S700" i="13"/>
  <c r="O700" i="13"/>
  <c r="X699" i="13"/>
  <c r="U699" i="13"/>
  <c r="T699" i="13"/>
  <c r="S699" i="13"/>
  <c r="O699" i="13"/>
  <c r="X698" i="13"/>
  <c r="U698" i="13"/>
  <c r="T698" i="13"/>
  <c r="S698" i="13"/>
  <c r="O698" i="13"/>
  <c r="X697" i="13"/>
  <c r="U697" i="13"/>
  <c r="T697" i="13"/>
  <c r="S697" i="13"/>
  <c r="O697" i="13"/>
  <c r="X696" i="13"/>
  <c r="U696" i="13"/>
  <c r="T696" i="13"/>
  <c r="S696" i="13"/>
  <c r="O696" i="13"/>
  <c r="X695" i="13"/>
  <c r="U695" i="13"/>
  <c r="T695" i="13"/>
  <c r="S695" i="13"/>
  <c r="O695" i="13"/>
  <c r="X694" i="13"/>
  <c r="U694" i="13"/>
  <c r="T694" i="13"/>
  <c r="S694" i="13"/>
  <c r="O694" i="13"/>
  <c r="X693" i="13"/>
  <c r="U693" i="13"/>
  <c r="T693" i="13"/>
  <c r="S693" i="13"/>
  <c r="O693" i="13"/>
  <c r="X692" i="13"/>
  <c r="U692" i="13"/>
  <c r="T692" i="13"/>
  <c r="S692" i="13"/>
  <c r="O692" i="13"/>
  <c r="X691" i="13"/>
  <c r="U691" i="13"/>
  <c r="T691" i="13"/>
  <c r="S691" i="13"/>
  <c r="O691" i="13"/>
  <c r="X690" i="13"/>
  <c r="U690" i="13"/>
  <c r="T690" i="13"/>
  <c r="S690" i="13"/>
  <c r="O690" i="13"/>
  <c r="X689" i="13"/>
  <c r="U689" i="13"/>
  <c r="T689" i="13"/>
  <c r="S689" i="13"/>
  <c r="O689" i="13"/>
  <c r="X688" i="13"/>
  <c r="U688" i="13"/>
  <c r="T688" i="13"/>
  <c r="S688" i="13"/>
  <c r="O688" i="13"/>
  <c r="X687" i="13"/>
  <c r="U687" i="13"/>
  <c r="T687" i="13"/>
  <c r="S687" i="13"/>
  <c r="O687" i="13"/>
  <c r="X686" i="13"/>
  <c r="U686" i="13"/>
  <c r="T686" i="13"/>
  <c r="S686" i="13"/>
  <c r="O686" i="13"/>
  <c r="X685" i="13"/>
  <c r="U685" i="13"/>
  <c r="T685" i="13"/>
  <c r="S685" i="13"/>
  <c r="O685" i="13"/>
  <c r="X684" i="13"/>
  <c r="U684" i="13"/>
  <c r="T684" i="13"/>
  <c r="S684" i="13"/>
  <c r="O684" i="13"/>
  <c r="X683" i="13"/>
  <c r="U683" i="13"/>
  <c r="T683" i="13"/>
  <c r="S683" i="13"/>
  <c r="O683" i="13"/>
  <c r="X682" i="13"/>
  <c r="U682" i="13"/>
  <c r="T682" i="13"/>
  <c r="S682" i="13"/>
  <c r="O682" i="13"/>
  <c r="X681" i="13"/>
  <c r="U681" i="13"/>
  <c r="T681" i="13"/>
  <c r="S681" i="13"/>
  <c r="O681" i="13"/>
  <c r="X680" i="13"/>
  <c r="U680" i="13"/>
  <c r="T680" i="13"/>
  <c r="S680" i="13"/>
  <c r="O680" i="13"/>
  <c r="X679" i="13"/>
  <c r="U679" i="13"/>
  <c r="T679" i="13"/>
  <c r="S679" i="13"/>
  <c r="O679" i="13"/>
  <c r="X678" i="13"/>
  <c r="U678" i="13"/>
  <c r="T678" i="13"/>
  <c r="S678" i="13"/>
  <c r="O678" i="13"/>
  <c r="X677" i="13"/>
  <c r="U677" i="13"/>
  <c r="T677" i="13"/>
  <c r="S677" i="13"/>
  <c r="O677" i="13"/>
  <c r="X676" i="13"/>
  <c r="U676" i="13"/>
  <c r="T676" i="13"/>
  <c r="S676" i="13"/>
  <c r="O676" i="13"/>
  <c r="X675" i="13"/>
  <c r="U675" i="13"/>
  <c r="T675" i="13"/>
  <c r="S675" i="13"/>
  <c r="O675" i="13"/>
  <c r="X674" i="13"/>
  <c r="U674" i="13"/>
  <c r="T674" i="13"/>
  <c r="S674" i="13"/>
  <c r="O674" i="13"/>
  <c r="X673" i="13"/>
  <c r="U673" i="13"/>
  <c r="T673" i="13"/>
  <c r="S673" i="13"/>
  <c r="O673" i="13"/>
  <c r="X672" i="13"/>
  <c r="U672" i="13"/>
  <c r="T672" i="13"/>
  <c r="S672" i="13"/>
  <c r="O672" i="13"/>
  <c r="X671" i="13"/>
  <c r="U671" i="13"/>
  <c r="T671" i="13"/>
  <c r="S671" i="13"/>
  <c r="O671" i="13"/>
  <c r="X670" i="13"/>
  <c r="U670" i="13"/>
  <c r="T670" i="13"/>
  <c r="S670" i="13"/>
  <c r="O670" i="13"/>
  <c r="X669" i="13"/>
  <c r="U669" i="13"/>
  <c r="T669" i="13"/>
  <c r="S669" i="13"/>
  <c r="O669" i="13"/>
  <c r="X668" i="13"/>
  <c r="U668" i="13"/>
  <c r="T668" i="13"/>
  <c r="S668" i="13"/>
  <c r="O668" i="13"/>
  <c r="X667" i="13"/>
  <c r="U667" i="13"/>
  <c r="T667" i="13"/>
  <c r="S667" i="13"/>
  <c r="O667" i="13"/>
  <c r="X666" i="13"/>
  <c r="U666" i="13"/>
  <c r="T666" i="13"/>
  <c r="S666" i="13"/>
  <c r="O666" i="13"/>
  <c r="X665" i="13"/>
  <c r="U665" i="13"/>
  <c r="T665" i="13"/>
  <c r="S665" i="13"/>
  <c r="O665" i="13"/>
  <c r="X664" i="13"/>
  <c r="U664" i="13"/>
  <c r="T664" i="13"/>
  <c r="S664" i="13"/>
  <c r="O664" i="13"/>
  <c r="X663" i="13"/>
  <c r="U663" i="13"/>
  <c r="T663" i="13"/>
  <c r="S663" i="13"/>
  <c r="O663" i="13"/>
  <c r="X662" i="13"/>
  <c r="U662" i="13"/>
  <c r="T662" i="13"/>
  <c r="S662" i="13"/>
  <c r="O662" i="13"/>
  <c r="X661" i="13"/>
  <c r="U661" i="13"/>
  <c r="T661" i="13"/>
  <c r="S661" i="13"/>
  <c r="O661" i="13"/>
  <c r="X660" i="13"/>
  <c r="U660" i="13"/>
  <c r="T660" i="13"/>
  <c r="S660" i="13"/>
  <c r="O660" i="13"/>
  <c r="X659" i="13"/>
  <c r="U659" i="13"/>
  <c r="T659" i="13"/>
  <c r="S659" i="13"/>
  <c r="O659" i="13"/>
  <c r="X658" i="13"/>
  <c r="U658" i="13"/>
  <c r="T658" i="13"/>
  <c r="S658" i="13"/>
  <c r="O658" i="13"/>
  <c r="X657" i="13"/>
  <c r="U657" i="13"/>
  <c r="T657" i="13"/>
  <c r="S657" i="13"/>
  <c r="O657" i="13"/>
  <c r="X656" i="13"/>
  <c r="U656" i="13"/>
  <c r="T656" i="13"/>
  <c r="S656" i="13"/>
  <c r="O656" i="13"/>
  <c r="X655" i="13"/>
  <c r="U655" i="13"/>
  <c r="T655" i="13"/>
  <c r="S655" i="13"/>
  <c r="O655" i="13"/>
  <c r="X654" i="13"/>
  <c r="U654" i="13"/>
  <c r="T654" i="13"/>
  <c r="S654" i="13"/>
  <c r="O654" i="13"/>
  <c r="X653" i="13"/>
  <c r="U653" i="13"/>
  <c r="T653" i="13"/>
  <c r="S653" i="13"/>
  <c r="O653" i="13"/>
  <c r="X652" i="13"/>
  <c r="U652" i="13"/>
  <c r="T652" i="13"/>
  <c r="S652" i="13"/>
  <c r="O652" i="13"/>
  <c r="X651" i="13"/>
  <c r="U651" i="13"/>
  <c r="T651" i="13"/>
  <c r="S651" i="13"/>
  <c r="O651" i="13"/>
  <c r="X650" i="13"/>
  <c r="U650" i="13"/>
  <c r="T650" i="13"/>
  <c r="S650" i="13"/>
  <c r="O650" i="13"/>
  <c r="X649" i="13"/>
  <c r="U649" i="13"/>
  <c r="T649" i="13"/>
  <c r="S649" i="13"/>
  <c r="O649" i="13"/>
  <c r="X648" i="13"/>
  <c r="U648" i="13"/>
  <c r="T648" i="13"/>
  <c r="S648" i="13"/>
  <c r="O648" i="13"/>
  <c r="X647" i="13"/>
  <c r="U647" i="13"/>
  <c r="T647" i="13"/>
  <c r="S647" i="13"/>
  <c r="O647" i="13"/>
  <c r="X646" i="13"/>
  <c r="U646" i="13"/>
  <c r="T646" i="13"/>
  <c r="S646" i="13"/>
  <c r="O646" i="13"/>
  <c r="X645" i="13"/>
  <c r="U645" i="13"/>
  <c r="T645" i="13"/>
  <c r="S645" i="13"/>
  <c r="O645" i="13"/>
  <c r="X644" i="13"/>
  <c r="U644" i="13"/>
  <c r="T644" i="13"/>
  <c r="S644" i="13"/>
  <c r="O644" i="13"/>
  <c r="X643" i="13"/>
  <c r="U643" i="13"/>
  <c r="T643" i="13"/>
  <c r="S643" i="13"/>
  <c r="O643" i="13"/>
  <c r="X642" i="13"/>
  <c r="U642" i="13"/>
  <c r="T642" i="13"/>
  <c r="S642" i="13"/>
  <c r="O642" i="13"/>
  <c r="X641" i="13"/>
  <c r="U641" i="13"/>
  <c r="T641" i="13"/>
  <c r="S641" i="13"/>
  <c r="O641" i="13"/>
  <c r="X640" i="13"/>
  <c r="U640" i="13"/>
  <c r="T640" i="13"/>
  <c r="S640" i="13"/>
  <c r="O640" i="13"/>
  <c r="X639" i="13"/>
  <c r="U639" i="13"/>
  <c r="T639" i="13"/>
  <c r="S639" i="13"/>
  <c r="O639" i="13"/>
  <c r="X638" i="13"/>
  <c r="U638" i="13"/>
  <c r="T638" i="13"/>
  <c r="S638" i="13"/>
  <c r="O638" i="13"/>
  <c r="X637" i="13"/>
  <c r="U637" i="13"/>
  <c r="T637" i="13"/>
  <c r="S637" i="13"/>
  <c r="O637" i="13"/>
  <c r="X636" i="13"/>
  <c r="U636" i="13"/>
  <c r="T636" i="13"/>
  <c r="S636" i="13"/>
  <c r="O636" i="13"/>
  <c r="X635" i="13"/>
  <c r="U635" i="13"/>
  <c r="T635" i="13"/>
  <c r="S635" i="13"/>
  <c r="O635" i="13"/>
  <c r="X634" i="13"/>
  <c r="U634" i="13"/>
  <c r="T634" i="13"/>
  <c r="S634" i="13"/>
  <c r="O634" i="13"/>
  <c r="X633" i="13"/>
  <c r="U633" i="13"/>
  <c r="T633" i="13"/>
  <c r="S633" i="13"/>
  <c r="O633" i="13"/>
  <c r="X632" i="13"/>
  <c r="U632" i="13"/>
  <c r="T632" i="13"/>
  <c r="S632" i="13"/>
  <c r="O632" i="13"/>
  <c r="X631" i="13"/>
  <c r="U631" i="13"/>
  <c r="T631" i="13"/>
  <c r="S631" i="13"/>
  <c r="O631" i="13"/>
  <c r="X630" i="13"/>
  <c r="U630" i="13"/>
  <c r="T630" i="13"/>
  <c r="S630" i="13"/>
  <c r="O630" i="13"/>
  <c r="X629" i="13"/>
  <c r="U629" i="13"/>
  <c r="T629" i="13"/>
  <c r="S629" i="13"/>
  <c r="O629" i="13"/>
  <c r="X628" i="13"/>
  <c r="U628" i="13"/>
  <c r="T628" i="13"/>
  <c r="S628" i="13"/>
  <c r="O628" i="13"/>
  <c r="X627" i="13"/>
  <c r="U627" i="13"/>
  <c r="T627" i="13"/>
  <c r="S627" i="13"/>
  <c r="O627" i="13"/>
  <c r="X626" i="13"/>
  <c r="U626" i="13"/>
  <c r="T626" i="13"/>
  <c r="S626" i="13"/>
  <c r="O626" i="13"/>
  <c r="X625" i="13"/>
  <c r="U625" i="13"/>
  <c r="T625" i="13"/>
  <c r="S625" i="13"/>
  <c r="O625" i="13"/>
  <c r="X624" i="13"/>
  <c r="U624" i="13"/>
  <c r="T624" i="13"/>
  <c r="S624" i="13"/>
  <c r="O624" i="13"/>
  <c r="X623" i="13"/>
  <c r="U623" i="13"/>
  <c r="T623" i="13"/>
  <c r="S623" i="13"/>
  <c r="O623" i="13"/>
  <c r="X622" i="13"/>
  <c r="U622" i="13"/>
  <c r="T622" i="13"/>
  <c r="S622" i="13"/>
  <c r="O622" i="13"/>
  <c r="X621" i="13"/>
  <c r="W621" i="13"/>
  <c r="V621" i="13"/>
  <c r="U621" i="13"/>
  <c r="T621" i="13"/>
  <c r="S621" i="13"/>
  <c r="O621" i="13"/>
  <c r="X620" i="13"/>
  <c r="W620" i="13"/>
  <c r="V620" i="13"/>
  <c r="U620" i="13"/>
  <c r="T620" i="13"/>
  <c r="S620" i="13"/>
  <c r="O620" i="13"/>
  <c r="X619" i="13"/>
  <c r="U619" i="13"/>
  <c r="T619" i="13"/>
  <c r="S619" i="13"/>
  <c r="O619" i="13"/>
  <c r="X618" i="13"/>
  <c r="U618" i="13"/>
  <c r="T618" i="13"/>
  <c r="S618" i="13"/>
  <c r="O618" i="13"/>
  <c r="X617" i="13"/>
  <c r="U617" i="13"/>
  <c r="T617" i="13"/>
  <c r="S617" i="13"/>
  <c r="O617" i="13"/>
  <c r="X616" i="13"/>
  <c r="U616" i="13"/>
  <c r="T616" i="13"/>
  <c r="S616" i="13"/>
  <c r="O616" i="13"/>
  <c r="X615" i="13"/>
  <c r="U615" i="13"/>
  <c r="T615" i="13"/>
  <c r="S615" i="13"/>
  <c r="O615" i="13"/>
  <c r="X614" i="13"/>
  <c r="U614" i="13"/>
  <c r="T614" i="13"/>
  <c r="S614" i="13"/>
  <c r="O614" i="13"/>
  <c r="X613" i="13"/>
  <c r="U613" i="13"/>
  <c r="T613" i="13"/>
  <c r="S613" i="13"/>
  <c r="O613" i="13"/>
  <c r="X612" i="13"/>
  <c r="U612" i="13"/>
  <c r="T612" i="13"/>
  <c r="S612" i="13"/>
  <c r="O612" i="13"/>
  <c r="X611" i="13"/>
  <c r="U611" i="13"/>
  <c r="T611" i="13"/>
  <c r="S611" i="13"/>
  <c r="O611" i="13"/>
  <c r="X610" i="13"/>
  <c r="U610" i="13"/>
  <c r="T610" i="13"/>
  <c r="S610" i="13"/>
  <c r="O610" i="13"/>
  <c r="X609" i="13"/>
  <c r="U609" i="13"/>
  <c r="T609" i="13"/>
  <c r="S609" i="13"/>
  <c r="O609" i="13"/>
  <c r="X608" i="13"/>
  <c r="U608" i="13"/>
  <c r="T608" i="13"/>
  <c r="S608" i="13"/>
  <c r="O608" i="13"/>
  <c r="X607" i="13"/>
  <c r="U607" i="13"/>
  <c r="T607" i="13"/>
  <c r="S607" i="13"/>
  <c r="O607" i="13"/>
  <c r="X606" i="13"/>
  <c r="U606" i="13"/>
  <c r="T606" i="13"/>
  <c r="S606" i="13"/>
  <c r="O606" i="13"/>
  <c r="X605" i="13"/>
  <c r="W605" i="13"/>
  <c r="V605" i="13"/>
  <c r="U605" i="13"/>
  <c r="T605" i="13"/>
  <c r="S605" i="13"/>
  <c r="O605" i="13"/>
  <c r="X604" i="13"/>
  <c r="U604" i="13"/>
  <c r="T604" i="13"/>
  <c r="S604" i="13"/>
  <c r="O604" i="13"/>
  <c r="X603" i="13"/>
  <c r="U603" i="13"/>
  <c r="T603" i="13"/>
  <c r="S603" i="13"/>
  <c r="O603" i="13"/>
  <c r="X602" i="13"/>
  <c r="U602" i="13"/>
  <c r="T602" i="13"/>
  <c r="S602" i="13"/>
  <c r="O602" i="13"/>
  <c r="X601" i="13"/>
  <c r="U601" i="13"/>
  <c r="T601" i="13"/>
  <c r="S601" i="13"/>
  <c r="O601" i="13"/>
  <c r="X600" i="13"/>
  <c r="U600" i="13"/>
  <c r="T600" i="13"/>
  <c r="S600" i="13"/>
  <c r="O600" i="13"/>
  <c r="X599" i="13"/>
  <c r="U599" i="13"/>
  <c r="T599" i="13"/>
  <c r="S599" i="13"/>
  <c r="O599" i="13"/>
  <c r="X598" i="13"/>
  <c r="U598" i="13"/>
  <c r="T598" i="13"/>
  <c r="S598" i="13"/>
  <c r="O598" i="13"/>
  <c r="X597" i="13"/>
  <c r="W597" i="13"/>
  <c r="V597" i="13"/>
  <c r="U597" i="13"/>
  <c r="T597" i="13"/>
  <c r="S597" i="13"/>
  <c r="O597" i="13"/>
  <c r="X596" i="13"/>
  <c r="W596" i="13"/>
  <c r="V596" i="13"/>
  <c r="U596" i="13"/>
  <c r="T596" i="13"/>
  <c r="S596" i="13"/>
  <c r="O596" i="13"/>
  <c r="X595" i="13"/>
  <c r="W595" i="13"/>
  <c r="V595" i="13"/>
  <c r="U595" i="13"/>
  <c r="T595" i="13"/>
  <c r="S595" i="13"/>
  <c r="O595" i="13"/>
  <c r="X594" i="13"/>
  <c r="W594" i="13"/>
  <c r="V594" i="13"/>
  <c r="U594" i="13"/>
  <c r="T594" i="13"/>
  <c r="S594" i="13"/>
  <c r="O594" i="13"/>
  <c r="X593" i="13"/>
  <c r="W593" i="13"/>
  <c r="V593" i="13"/>
  <c r="U593" i="13"/>
  <c r="T593" i="13"/>
  <c r="S593" i="13"/>
  <c r="O593" i="13"/>
  <c r="X592" i="13"/>
  <c r="W592" i="13"/>
  <c r="V592" i="13"/>
  <c r="U592" i="13"/>
  <c r="T592" i="13"/>
  <c r="S592" i="13"/>
  <c r="O592" i="13"/>
  <c r="X591" i="13"/>
  <c r="W591" i="13"/>
  <c r="V591" i="13"/>
  <c r="U591" i="13"/>
  <c r="T591" i="13"/>
  <c r="S591" i="13"/>
  <c r="O591" i="13"/>
  <c r="X590" i="13"/>
  <c r="W590" i="13"/>
  <c r="V590" i="13"/>
  <c r="U590" i="13"/>
  <c r="T590" i="13"/>
  <c r="S590" i="13"/>
  <c r="O590" i="13"/>
  <c r="X589" i="13"/>
  <c r="W589" i="13"/>
  <c r="V589" i="13"/>
  <c r="U589" i="13"/>
  <c r="T589" i="13"/>
  <c r="S589" i="13"/>
  <c r="O589" i="13"/>
  <c r="X588" i="13"/>
  <c r="W588" i="13"/>
  <c r="V588" i="13"/>
  <c r="U588" i="13"/>
  <c r="T588" i="13"/>
  <c r="S588" i="13"/>
  <c r="O588" i="13"/>
  <c r="X587" i="13"/>
  <c r="U587" i="13"/>
  <c r="T587" i="13"/>
  <c r="S587" i="13"/>
  <c r="O587" i="13"/>
  <c r="X586" i="13"/>
  <c r="U586" i="13"/>
  <c r="T586" i="13"/>
  <c r="S586" i="13"/>
  <c r="O586" i="13"/>
  <c r="X585" i="13"/>
  <c r="U585" i="13"/>
  <c r="T585" i="13"/>
  <c r="S585" i="13"/>
  <c r="O585" i="13"/>
  <c r="X584" i="13"/>
  <c r="U584" i="13"/>
  <c r="T584" i="13"/>
  <c r="S584" i="13"/>
  <c r="O584" i="13"/>
  <c r="X583" i="13"/>
  <c r="U583" i="13"/>
  <c r="T583" i="13"/>
  <c r="S583" i="13"/>
  <c r="O583" i="13"/>
  <c r="X582" i="13"/>
  <c r="U582" i="13"/>
  <c r="T582" i="13"/>
  <c r="S582" i="13"/>
  <c r="O582" i="13"/>
  <c r="X581" i="13"/>
  <c r="U581" i="13"/>
  <c r="T581" i="13"/>
  <c r="S581" i="13"/>
  <c r="O581" i="13"/>
  <c r="X580" i="13"/>
  <c r="W580" i="13"/>
  <c r="V580" i="13"/>
  <c r="U580" i="13"/>
  <c r="T580" i="13"/>
  <c r="S580" i="13"/>
  <c r="O580" i="13"/>
  <c r="X579" i="13"/>
  <c r="W579" i="13"/>
  <c r="V579" i="13"/>
  <c r="U579" i="13"/>
  <c r="T579" i="13"/>
  <c r="S579" i="13"/>
  <c r="O579" i="13"/>
  <c r="X578" i="13"/>
  <c r="W578" i="13"/>
  <c r="V578" i="13"/>
  <c r="U578" i="13"/>
  <c r="T578" i="13"/>
  <c r="S578" i="13"/>
  <c r="O578" i="13"/>
  <c r="X577" i="13"/>
  <c r="W577" i="13"/>
  <c r="V577" i="13"/>
  <c r="U577" i="13"/>
  <c r="T577" i="13"/>
  <c r="S577" i="13"/>
  <c r="O577" i="13"/>
  <c r="X576" i="13"/>
  <c r="W576" i="13"/>
  <c r="V576" i="13"/>
  <c r="U576" i="13"/>
  <c r="T576" i="13"/>
  <c r="S576" i="13"/>
  <c r="O576" i="13"/>
  <c r="X575" i="13"/>
  <c r="W575" i="13"/>
  <c r="V575" i="13"/>
  <c r="U575" i="13"/>
  <c r="T575" i="13"/>
  <c r="S575" i="13"/>
  <c r="O575" i="13"/>
  <c r="X574" i="13"/>
  <c r="W574" i="13"/>
  <c r="V574" i="13"/>
  <c r="U574" i="13"/>
  <c r="T574" i="13"/>
  <c r="S574" i="13"/>
  <c r="O574" i="13"/>
  <c r="X573" i="13"/>
  <c r="W573" i="13"/>
  <c r="V573" i="13"/>
  <c r="U573" i="13"/>
  <c r="T573" i="13"/>
  <c r="S573" i="13"/>
  <c r="O573" i="13"/>
  <c r="X572" i="13"/>
  <c r="W572" i="13"/>
  <c r="V572" i="13"/>
  <c r="U572" i="13"/>
  <c r="T572" i="13"/>
  <c r="S572" i="13"/>
  <c r="O572" i="13"/>
  <c r="X571" i="13"/>
  <c r="W571" i="13"/>
  <c r="V571" i="13"/>
  <c r="U571" i="13"/>
  <c r="T571" i="13"/>
  <c r="S571" i="13"/>
  <c r="O571" i="13"/>
  <c r="X570" i="13"/>
  <c r="W570" i="13"/>
  <c r="V570" i="13"/>
  <c r="U570" i="13"/>
  <c r="T570" i="13"/>
  <c r="S570" i="13"/>
  <c r="O570" i="13"/>
  <c r="X569" i="13"/>
  <c r="W569" i="13"/>
  <c r="V569" i="13"/>
  <c r="U569" i="13"/>
  <c r="T569" i="13"/>
  <c r="S569" i="13"/>
  <c r="O569" i="13"/>
  <c r="X568" i="13"/>
  <c r="W568" i="13"/>
  <c r="V568" i="13"/>
  <c r="U568" i="13"/>
  <c r="T568" i="13"/>
  <c r="S568" i="13"/>
  <c r="O568" i="13"/>
  <c r="X567" i="13"/>
  <c r="W567" i="13"/>
  <c r="V567" i="13"/>
  <c r="U567" i="13"/>
  <c r="T567" i="13"/>
  <c r="S567" i="13"/>
  <c r="O567" i="13"/>
  <c r="X566" i="13"/>
  <c r="W566" i="13"/>
  <c r="V566" i="13"/>
  <c r="U566" i="13"/>
  <c r="T566" i="13"/>
  <c r="S566" i="13"/>
  <c r="O566" i="13"/>
  <c r="X565" i="13"/>
  <c r="W565" i="13"/>
  <c r="V565" i="13"/>
  <c r="U565" i="13"/>
  <c r="T565" i="13"/>
  <c r="S565" i="13"/>
  <c r="O565" i="13"/>
  <c r="X564" i="13"/>
  <c r="W564" i="13"/>
  <c r="V564" i="13"/>
  <c r="U564" i="13"/>
  <c r="T564" i="13"/>
  <c r="S564" i="13"/>
  <c r="O564" i="13"/>
  <c r="X563" i="13"/>
  <c r="W563" i="13"/>
  <c r="V563" i="13"/>
  <c r="U563" i="13"/>
  <c r="T563" i="13"/>
  <c r="S563" i="13"/>
  <c r="O563" i="13"/>
  <c r="X562" i="13"/>
  <c r="W562" i="13"/>
  <c r="V562" i="13"/>
  <c r="U562" i="13"/>
  <c r="T562" i="13"/>
  <c r="S562" i="13"/>
  <c r="O562" i="13"/>
  <c r="X561" i="13"/>
  <c r="W561" i="13"/>
  <c r="V561" i="13"/>
  <c r="U561" i="13"/>
  <c r="T561" i="13"/>
  <c r="S561" i="13"/>
  <c r="O561" i="13"/>
  <c r="X560" i="13"/>
  <c r="W560" i="13"/>
  <c r="V560" i="13"/>
  <c r="U560" i="13"/>
  <c r="T560" i="13"/>
  <c r="S560" i="13"/>
  <c r="O560" i="13"/>
  <c r="X559" i="13"/>
  <c r="W559" i="13"/>
  <c r="V559" i="13"/>
  <c r="U559" i="13"/>
  <c r="T559" i="13"/>
  <c r="S559" i="13"/>
  <c r="O559" i="13"/>
  <c r="X558" i="13"/>
  <c r="W558" i="13"/>
  <c r="V558" i="13"/>
  <c r="U558" i="13"/>
  <c r="T558" i="13"/>
  <c r="S558" i="13"/>
  <c r="O558" i="13"/>
  <c r="X557" i="13"/>
  <c r="U557" i="13"/>
  <c r="T557" i="13"/>
  <c r="S557" i="13"/>
  <c r="O557" i="13"/>
  <c r="X556" i="13"/>
  <c r="U556" i="13"/>
  <c r="T556" i="13"/>
  <c r="S556" i="13"/>
  <c r="O556" i="13"/>
  <c r="X555" i="13"/>
  <c r="U555" i="13"/>
  <c r="T555" i="13"/>
  <c r="S555" i="13"/>
  <c r="O555" i="13"/>
  <c r="X554" i="13"/>
  <c r="U554" i="13"/>
  <c r="T554" i="13"/>
  <c r="S554" i="13"/>
  <c r="O554" i="13"/>
  <c r="X553" i="13"/>
  <c r="U553" i="13"/>
  <c r="T553" i="13"/>
  <c r="S553" i="13"/>
  <c r="O553" i="13"/>
  <c r="X552" i="13"/>
  <c r="U552" i="13"/>
  <c r="T552" i="13"/>
  <c r="S552" i="13"/>
  <c r="O552" i="13"/>
  <c r="X551" i="13"/>
  <c r="W551" i="13"/>
  <c r="V551" i="13"/>
  <c r="U551" i="13"/>
  <c r="T551" i="13"/>
  <c r="S551" i="13"/>
  <c r="O551" i="13"/>
  <c r="X550" i="13"/>
  <c r="U550" i="13"/>
  <c r="T550" i="13"/>
  <c r="S550" i="13"/>
  <c r="O550" i="13"/>
  <c r="X549" i="13"/>
  <c r="U549" i="13"/>
  <c r="T549" i="13"/>
  <c r="S549" i="13"/>
  <c r="O549" i="13"/>
  <c r="X548" i="13"/>
  <c r="U548" i="13"/>
  <c r="T548" i="13"/>
  <c r="S548" i="13"/>
  <c r="O548" i="13"/>
  <c r="X547" i="13"/>
  <c r="U547" i="13"/>
  <c r="T547" i="13"/>
  <c r="S547" i="13"/>
  <c r="O547" i="13"/>
  <c r="X546" i="13"/>
  <c r="U546" i="13"/>
  <c r="T546" i="13"/>
  <c r="S546" i="13"/>
  <c r="O546" i="13"/>
  <c r="X545" i="13"/>
  <c r="U545" i="13"/>
  <c r="T545" i="13"/>
  <c r="S545" i="13"/>
  <c r="O545" i="13"/>
  <c r="X544" i="13"/>
  <c r="U544" i="13"/>
  <c r="T544" i="13"/>
  <c r="S544" i="13"/>
  <c r="O544" i="13"/>
  <c r="X543" i="13"/>
  <c r="W543" i="13"/>
  <c r="V543" i="13"/>
  <c r="U543" i="13"/>
  <c r="T543" i="13"/>
  <c r="S543" i="13"/>
  <c r="O543" i="13"/>
  <c r="X542" i="13"/>
  <c r="W542" i="13"/>
  <c r="V542" i="13"/>
  <c r="U542" i="13"/>
  <c r="T542" i="13"/>
  <c r="S542" i="13"/>
  <c r="O542" i="13"/>
  <c r="X541" i="13"/>
  <c r="W541" i="13"/>
  <c r="V541" i="13"/>
  <c r="U541" i="13"/>
  <c r="T541" i="13"/>
  <c r="S541" i="13"/>
  <c r="O541" i="13"/>
  <c r="X540" i="13"/>
  <c r="W540" i="13"/>
  <c r="V540" i="13"/>
  <c r="U540" i="13"/>
  <c r="T540" i="13"/>
  <c r="S540" i="13"/>
  <c r="O540" i="13"/>
  <c r="X539" i="13"/>
  <c r="W539" i="13"/>
  <c r="V539" i="13"/>
  <c r="U539" i="13"/>
  <c r="T539" i="13"/>
  <c r="S539" i="13"/>
  <c r="O539" i="13"/>
  <c r="X538" i="13"/>
  <c r="W538" i="13"/>
  <c r="V538" i="13"/>
  <c r="U538" i="13"/>
  <c r="T538" i="13"/>
  <c r="S538" i="13"/>
  <c r="O538" i="13"/>
  <c r="X537" i="13"/>
  <c r="U537" i="13"/>
  <c r="T537" i="13"/>
  <c r="S537" i="13"/>
  <c r="O537" i="13"/>
  <c r="X536" i="13"/>
  <c r="U536" i="13"/>
  <c r="T536" i="13"/>
  <c r="S536" i="13"/>
  <c r="O536" i="13"/>
  <c r="X535" i="13"/>
  <c r="U535" i="13"/>
  <c r="T535" i="13"/>
  <c r="S535" i="13"/>
  <c r="O535" i="13"/>
  <c r="X534" i="13"/>
  <c r="U534" i="13"/>
  <c r="T534" i="13"/>
  <c r="S534" i="13"/>
  <c r="O534" i="13"/>
  <c r="X533" i="13"/>
  <c r="U533" i="13"/>
  <c r="T533" i="13"/>
  <c r="S533" i="13"/>
  <c r="O533" i="13"/>
  <c r="X532" i="13"/>
  <c r="U532" i="13"/>
  <c r="T532" i="13"/>
  <c r="S532" i="13"/>
  <c r="O532" i="13"/>
  <c r="X531" i="13"/>
  <c r="U531" i="13"/>
  <c r="T531" i="13"/>
  <c r="S531" i="13"/>
  <c r="O531" i="13"/>
  <c r="X530" i="13"/>
  <c r="U530" i="13"/>
  <c r="T530" i="13"/>
  <c r="S530" i="13"/>
  <c r="O530" i="13"/>
  <c r="X529" i="13"/>
  <c r="U529" i="13"/>
  <c r="T529" i="13"/>
  <c r="S529" i="13"/>
  <c r="O529" i="13"/>
  <c r="X528" i="13"/>
  <c r="U528" i="13"/>
  <c r="T528" i="13"/>
  <c r="S528" i="13"/>
  <c r="O528" i="13"/>
  <c r="X527" i="13"/>
  <c r="U527" i="13"/>
  <c r="T527" i="13"/>
  <c r="S527" i="13"/>
  <c r="O527" i="13"/>
  <c r="X526" i="13"/>
  <c r="U526" i="13"/>
  <c r="T526" i="13"/>
  <c r="S526" i="13"/>
  <c r="O526" i="13"/>
  <c r="X525" i="13"/>
  <c r="U525" i="13"/>
  <c r="T525" i="13"/>
  <c r="S525" i="13"/>
  <c r="O525" i="13"/>
  <c r="X524" i="13"/>
  <c r="U524" i="13"/>
  <c r="T524" i="13"/>
  <c r="S524" i="13"/>
  <c r="O524" i="13"/>
  <c r="X523" i="13"/>
  <c r="U523" i="13"/>
  <c r="T523" i="13"/>
  <c r="S523" i="13"/>
  <c r="O523" i="13"/>
  <c r="X522" i="13"/>
  <c r="U522" i="13"/>
  <c r="T522" i="13"/>
  <c r="S522" i="13"/>
  <c r="O522" i="13"/>
  <c r="X521" i="13"/>
  <c r="U521" i="13"/>
  <c r="T521" i="13"/>
  <c r="S521" i="13"/>
  <c r="O521" i="13"/>
  <c r="X520" i="13"/>
  <c r="U520" i="13"/>
  <c r="T520" i="13"/>
  <c r="S520" i="13"/>
  <c r="O520" i="13"/>
  <c r="X519" i="13"/>
  <c r="U519" i="13"/>
  <c r="T519" i="13"/>
  <c r="S519" i="13"/>
  <c r="O519" i="13"/>
  <c r="X518" i="13"/>
  <c r="U518" i="13"/>
  <c r="T518" i="13"/>
  <c r="S518" i="13"/>
  <c r="O518" i="13"/>
  <c r="X517" i="13"/>
  <c r="U517" i="13"/>
  <c r="T517" i="13"/>
  <c r="S517" i="13"/>
  <c r="O517" i="13"/>
  <c r="X516" i="13"/>
  <c r="U516" i="13"/>
  <c r="T516" i="13"/>
  <c r="S516" i="13"/>
  <c r="O516" i="13"/>
  <c r="X515" i="13"/>
  <c r="U515" i="13"/>
  <c r="T515" i="13"/>
  <c r="S515" i="13"/>
  <c r="O515" i="13"/>
  <c r="X514" i="13"/>
  <c r="U514" i="13"/>
  <c r="T514" i="13"/>
  <c r="S514" i="13"/>
  <c r="O514" i="13"/>
  <c r="X513" i="13"/>
  <c r="U513" i="13"/>
  <c r="T513" i="13"/>
  <c r="S513" i="13"/>
  <c r="O513" i="13"/>
  <c r="X512" i="13"/>
  <c r="U512" i="13"/>
  <c r="T512" i="13"/>
  <c r="S512" i="13"/>
  <c r="O512" i="13"/>
  <c r="X511" i="13"/>
  <c r="U511" i="13"/>
  <c r="T511" i="13"/>
  <c r="S511" i="13"/>
  <c r="O511" i="13"/>
  <c r="X510" i="13"/>
  <c r="U510" i="13"/>
  <c r="T510" i="13"/>
  <c r="S510" i="13"/>
  <c r="O510" i="13"/>
  <c r="X509" i="13"/>
  <c r="U509" i="13"/>
  <c r="T509" i="13"/>
  <c r="S509" i="13"/>
  <c r="O509" i="13"/>
  <c r="X508" i="13"/>
  <c r="W508" i="13"/>
  <c r="V508" i="13"/>
  <c r="U508" i="13"/>
  <c r="T508" i="13"/>
  <c r="S508" i="13"/>
  <c r="O508" i="13"/>
  <c r="X507" i="13"/>
  <c r="W507" i="13"/>
  <c r="V507" i="13"/>
  <c r="U507" i="13"/>
  <c r="T507" i="13"/>
  <c r="S507" i="13"/>
  <c r="O507" i="13"/>
  <c r="X506" i="13"/>
  <c r="W506" i="13"/>
  <c r="V506" i="13"/>
  <c r="U506" i="13"/>
  <c r="T506" i="13"/>
  <c r="S506" i="13"/>
  <c r="O506" i="13"/>
  <c r="X505" i="13"/>
  <c r="W505" i="13"/>
  <c r="V505" i="13"/>
  <c r="U505" i="13"/>
  <c r="T505" i="13"/>
  <c r="S505" i="13"/>
  <c r="O505" i="13"/>
  <c r="X504" i="13"/>
  <c r="W504" i="13"/>
  <c r="V504" i="13"/>
  <c r="U504" i="13"/>
  <c r="T504" i="13"/>
  <c r="S504" i="13"/>
  <c r="O504" i="13"/>
  <c r="X503" i="13"/>
  <c r="W503" i="13"/>
  <c r="V503" i="13"/>
  <c r="U503" i="13"/>
  <c r="T503" i="13"/>
  <c r="S503" i="13"/>
  <c r="O503" i="13"/>
  <c r="X502" i="13"/>
  <c r="W502" i="13"/>
  <c r="V502" i="13"/>
  <c r="U502" i="13"/>
  <c r="T502" i="13"/>
  <c r="S502" i="13"/>
  <c r="O502" i="13"/>
  <c r="X501" i="13"/>
  <c r="W501" i="13"/>
  <c r="V501" i="13"/>
  <c r="U501" i="13"/>
  <c r="T501" i="13"/>
  <c r="S501" i="13"/>
  <c r="O501" i="13"/>
  <c r="X500" i="13"/>
  <c r="U500" i="13"/>
  <c r="T500" i="13"/>
  <c r="S500" i="13"/>
  <c r="O500" i="13"/>
  <c r="X499" i="13"/>
  <c r="U499" i="13"/>
  <c r="T499" i="13"/>
  <c r="S499" i="13"/>
  <c r="O499" i="13"/>
  <c r="X498" i="13"/>
  <c r="U498" i="13"/>
  <c r="T498" i="13"/>
  <c r="S498" i="13"/>
  <c r="O498" i="13"/>
  <c r="X497" i="13"/>
  <c r="U497" i="13"/>
  <c r="T497" i="13"/>
  <c r="S497" i="13"/>
  <c r="O497" i="13"/>
  <c r="X496" i="13"/>
  <c r="U496" i="13"/>
  <c r="T496" i="13"/>
  <c r="S496" i="13"/>
  <c r="O496" i="13"/>
  <c r="X495" i="13"/>
  <c r="U495" i="13"/>
  <c r="T495" i="13"/>
  <c r="S495" i="13"/>
  <c r="O495" i="13"/>
  <c r="X494" i="13"/>
  <c r="U494" i="13"/>
  <c r="T494" i="13"/>
  <c r="S494" i="13"/>
  <c r="O494" i="13"/>
  <c r="X493" i="13"/>
  <c r="U493" i="13"/>
  <c r="T493" i="13"/>
  <c r="S493" i="13"/>
  <c r="O493" i="13"/>
  <c r="X492" i="13"/>
  <c r="U492" i="13"/>
  <c r="T492" i="13"/>
  <c r="S492" i="13"/>
  <c r="O492" i="13"/>
  <c r="X491" i="13"/>
  <c r="U491" i="13"/>
  <c r="T491" i="13"/>
  <c r="S491" i="13"/>
  <c r="O491" i="13"/>
  <c r="X490" i="13"/>
  <c r="U490" i="13"/>
  <c r="T490" i="13"/>
  <c r="S490" i="13"/>
  <c r="O490" i="13"/>
  <c r="X489" i="13"/>
  <c r="W489" i="13"/>
  <c r="V489" i="13"/>
  <c r="U489" i="13"/>
  <c r="T489" i="13"/>
  <c r="S489" i="13"/>
  <c r="O489" i="13"/>
  <c r="X488" i="13"/>
  <c r="U488" i="13"/>
  <c r="T488" i="13"/>
  <c r="S488" i="13"/>
  <c r="O488" i="13"/>
  <c r="X487" i="13"/>
  <c r="W487" i="13"/>
  <c r="V487" i="13"/>
  <c r="U487" i="13"/>
  <c r="T487" i="13"/>
  <c r="S487" i="13"/>
  <c r="O487" i="13"/>
  <c r="X486" i="13"/>
  <c r="U486" i="13"/>
  <c r="T486" i="13"/>
  <c r="S486" i="13"/>
  <c r="O486" i="13"/>
  <c r="X485" i="13"/>
  <c r="U485" i="13"/>
  <c r="T485" i="13"/>
  <c r="S485" i="13"/>
  <c r="O485" i="13"/>
  <c r="X484" i="13"/>
  <c r="U484" i="13"/>
  <c r="T484" i="13"/>
  <c r="S484" i="13"/>
  <c r="O484" i="13"/>
  <c r="X483" i="13"/>
  <c r="U483" i="13"/>
  <c r="T483" i="13"/>
  <c r="S483" i="13"/>
  <c r="O483" i="13"/>
  <c r="X482" i="13"/>
  <c r="U482" i="13"/>
  <c r="T482" i="13"/>
  <c r="S482" i="13"/>
  <c r="O482" i="13"/>
  <c r="X481" i="13"/>
  <c r="U481" i="13"/>
  <c r="T481" i="13"/>
  <c r="S481" i="13"/>
  <c r="O481" i="13"/>
  <c r="X480" i="13"/>
  <c r="U480" i="13"/>
  <c r="T480" i="13"/>
  <c r="S480" i="13"/>
  <c r="O480" i="13"/>
  <c r="X479" i="13"/>
  <c r="W479" i="13"/>
  <c r="V479" i="13"/>
  <c r="U479" i="13"/>
  <c r="T479" i="13"/>
  <c r="S479" i="13"/>
  <c r="O479" i="13"/>
  <c r="X478" i="13"/>
  <c r="W478" i="13"/>
  <c r="V478" i="13"/>
  <c r="U478" i="13"/>
  <c r="T478" i="13"/>
  <c r="S478" i="13"/>
  <c r="O478" i="13"/>
  <c r="X477" i="13"/>
  <c r="W477" i="13"/>
  <c r="V477" i="13"/>
  <c r="U477" i="13"/>
  <c r="T477" i="13"/>
  <c r="S477" i="13"/>
  <c r="O477" i="13"/>
  <c r="X476" i="13"/>
  <c r="U476" i="13"/>
  <c r="T476" i="13"/>
  <c r="S476" i="13"/>
  <c r="O476" i="13"/>
  <c r="X475" i="13"/>
  <c r="U475" i="13"/>
  <c r="T475" i="13"/>
  <c r="S475" i="13"/>
  <c r="O475" i="13"/>
  <c r="X474" i="13"/>
  <c r="U474" i="13"/>
  <c r="T474" i="13"/>
  <c r="S474" i="13"/>
  <c r="O474" i="13"/>
  <c r="X473" i="13"/>
  <c r="U473" i="13"/>
  <c r="T473" i="13"/>
  <c r="S473" i="13"/>
  <c r="O473" i="13"/>
  <c r="X472" i="13"/>
  <c r="U472" i="13"/>
  <c r="T472" i="13"/>
  <c r="S472" i="13"/>
  <c r="O472" i="13"/>
  <c r="X471" i="13"/>
  <c r="U471" i="13"/>
  <c r="T471" i="13"/>
  <c r="S471" i="13"/>
  <c r="O471" i="13"/>
  <c r="X470" i="13"/>
  <c r="U470" i="13"/>
  <c r="T470" i="13"/>
  <c r="S470" i="13"/>
  <c r="O470" i="13"/>
  <c r="X469" i="13"/>
  <c r="U469" i="13"/>
  <c r="T469" i="13"/>
  <c r="S469" i="13"/>
  <c r="O469" i="13"/>
  <c r="X468" i="13"/>
  <c r="U468" i="13"/>
  <c r="T468" i="13"/>
  <c r="S468" i="13"/>
  <c r="O468" i="13"/>
  <c r="X467" i="13"/>
  <c r="U467" i="13"/>
  <c r="T467" i="13"/>
  <c r="S467" i="13"/>
  <c r="O467" i="13"/>
  <c r="X466" i="13"/>
  <c r="U466" i="13"/>
  <c r="T466" i="13"/>
  <c r="S466" i="13"/>
  <c r="O466" i="13"/>
  <c r="X465" i="13"/>
  <c r="W465" i="13"/>
  <c r="V465" i="13"/>
  <c r="U465" i="13"/>
  <c r="T465" i="13"/>
  <c r="S465" i="13"/>
  <c r="O465" i="13"/>
  <c r="X464" i="13"/>
  <c r="U464" i="13"/>
  <c r="T464" i="13"/>
  <c r="S464" i="13"/>
  <c r="O464" i="13"/>
  <c r="X463" i="13"/>
  <c r="U463" i="13"/>
  <c r="T463" i="13"/>
  <c r="S463" i="13"/>
  <c r="O463" i="13"/>
  <c r="X462" i="13"/>
  <c r="U462" i="13"/>
  <c r="T462" i="13"/>
  <c r="S462" i="13"/>
  <c r="O462" i="13"/>
  <c r="X461" i="13"/>
  <c r="U461" i="13"/>
  <c r="T461" i="13"/>
  <c r="S461" i="13"/>
  <c r="O461" i="13"/>
  <c r="X460" i="13"/>
  <c r="U460" i="13"/>
  <c r="T460" i="13"/>
  <c r="S460" i="13"/>
  <c r="O460" i="13"/>
  <c r="X459" i="13"/>
  <c r="U459" i="13"/>
  <c r="T459" i="13"/>
  <c r="S459" i="13"/>
  <c r="O459" i="13"/>
  <c r="X458" i="13"/>
  <c r="U458" i="13"/>
  <c r="T458" i="13"/>
  <c r="S458" i="13"/>
  <c r="O458" i="13"/>
  <c r="X457" i="13"/>
  <c r="U457" i="13"/>
  <c r="T457" i="13"/>
  <c r="S457" i="13"/>
  <c r="O457" i="13"/>
  <c r="X456" i="13"/>
  <c r="U456" i="13"/>
  <c r="T456" i="13"/>
  <c r="S456" i="13"/>
  <c r="O456" i="13"/>
  <c r="X455" i="13"/>
  <c r="U455" i="13"/>
  <c r="T455" i="13"/>
  <c r="S455" i="13"/>
  <c r="O455" i="13"/>
  <c r="X454" i="13"/>
  <c r="U454" i="13"/>
  <c r="T454" i="13"/>
  <c r="S454" i="13"/>
  <c r="O454" i="13"/>
  <c r="X453" i="13"/>
  <c r="U453" i="13"/>
  <c r="T453" i="13"/>
  <c r="S453" i="13"/>
  <c r="O453" i="13"/>
  <c r="X452" i="13"/>
  <c r="U452" i="13"/>
  <c r="T452" i="13"/>
  <c r="S452" i="13"/>
  <c r="O452" i="13"/>
  <c r="X451" i="13"/>
  <c r="U451" i="13"/>
  <c r="T451" i="13"/>
  <c r="S451" i="13"/>
  <c r="O451" i="13"/>
  <c r="X450" i="13"/>
  <c r="U450" i="13"/>
  <c r="T450" i="13"/>
  <c r="S450" i="13"/>
  <c r="O450" i="13"/>
  <c r="X449" i="13"/>
  <c r="U449" i="13"/>
  <c r="T449" i="13"/>
  <c r="S449" i="13"/>
  <c r="O449" i="13"/>
  <c r="X448" i="13"/>
  <c r="U448" i="13"/>
  <c r="T448" i="13"/>
  <c r="S448" i="13"/>
  <c r="O448" i="13"/>
  <c r="X447" i="13"/>
  <c r="U447" i="13"/>
  <c r="T447" i="13"/>
  <c r="S447" i="13"/>
  <c r="O447" i="13"/>
  <c r="X446" i="13"/>
  <c r="U446" i="13"/>
  <c r="T446" i="13"/>
  <c r="S446" i="13"/>
  <c r="O446" i="13"/>
  <c r="X445" i="13"/>
  <c r="U445" i="13"/>
  <c r="T445" i="13"/>
  <c r="S445" i="13"/>
  <c r="O445" i="13"/>
  <c r="X444" i="13"/>
  <c r="U444" i="13"/>
  <c r="T444" i="13"/>
  <c r="S444" i="13"/>
  <c r="O444" i="13"/>
  <c r="X443" i="13"/>
  <c r="U443" i="13"/>
  <c r="T443" i="13"/>
  <c r="S443" i="13"/>
  <c r="O443" i="13"/>
  <c r="X442" i="13"/>
  <c r="U442" i="13"/>
  <c r="T442" i="13"/>
  <c r="S442" i="13"/>
  <c r="O442" i="13"/>
  <c r="X441" i="13"/>
  <c r="U441" i="13"/>
  <c r="T441" i="13"/>
  <c r="S441" i="13"/>
  <c r="O441" i="13"/>
  <c r="X440" i="13"/>
  <c r="U440" i="13"/>
  <c r="T440" i="13"/>
  <c r="S440" i="13"/>
  <c r="O440" i="13"/>
  <c r="X439" i="13"/>
  <c r="U439" i="13"/>
  <c r="T439" i="13"/>
  <c r="S439" i="13"/>
  <c r="O439" i="13"/>
  <c r="X438" i="13"/>
  <c r="U438" i="13"/>
  <c r="T438" i="13"/>
  <c r="S438" i="13"/>
  <c r="O438" i="13"/>
  <c r="X437" i="13"/>
  <c r="U437" i="13"/>
  <c r="T437" i="13"/>
  <c r="S437" i="13"/>
  <c r="O437" i="13"/>
  <c r="X436" i="13"/>
  <c r="U436" i="13"/>
  <c r="T436" i="13"/>
  <c r="S436" i="13"/>
  <c r="O436" i="13"/>
  <c r="X435" i="13"/>
  <c r="U435" i="13"/>
  <c r="T435" i="13"/>
  <c r="S435" i="13"/>
  <c r="O435" i="13"/>
  <c r="X434" i="13"/>
  <c r="W434" i="13"/>
  <c r="V434" i="13"/>
  <c r="U434" i="13"/>
  <c r="T434" i="13"/>
  <c r="S434" i="13"/>
  <c r="O434" i="13"/>
  <c r="X433" i="13"/>
  <c r="W433" i="13"/>
  <c r="V433" i="13"/>
  <c r="U433" i="13"/>
  <c r="T433" i="13"/>
  <c r="S433" i="13"/>
  <c r="O433" i="13"/>
  <c r="X432" i="13"/>
  <c r="U432" i="13"/>
  <c r="T432" i="13"/>
  <c r="S432" i="13"/>
  <c r="O432" i="13"/>
  <c r="X431" i="13"/>
  <c r="U431" i="13"/>
  <c r="T431" i="13"/>
  <c r="S431" i="13"/>
  <c r="O431" i="13"/>
  <c r="X430" i="13"/>
  <c r="U430" i="13"/>
  <c r="T430" i="13"/>
  <c r="S430" i="13"/>
  <c r="O430" i="13"/>
  <c r="X429" i="13"/>
  <c r="U429" i="13"/>
  <c r="T429" i="13"/>
  <c r="S429" i="13"/>
  <c r="O429" i="13"/>
  <c r="X428" i="13"/>
  <c r="U428" i="13"/>
  <c r="T428" i="13"/>
  <c r="S428" i="13"/>
  <c r="O428" i="13"/>
  <c r="X427" i="13"/>
  <c r="U427" i="13"/>
  <c r="T427" i="13"/>
  <c r="S427" i="13"/>
  <c r="O427" i="13"/>
  <c r="X426" i="13"/>
  <c r="U426" i="13"/>
  <c r="T426" i="13"/>
  <c r="S426" i="13"/>
  <c r="O426" i="13"/>
  <c r="X425" i="13"/>
  <c r="W425" i="13"/>
  <c r="V425" i="13"/>
  <c r="U425" i="13"/>
  <c r="T425" i="13"/>
  <c r="S425" i="13"/>
  <c r="O425" i="13"/>
  <c r="X424" i="13"/>
  <c r="W424" i="13"/>
  <c r="V424" i="13"/>
  <c r="U424" i="13"/>
  <c r="T424" i="13"/>
  <c r="S424" i="13"/>
  <c r="O424" i="13"/>
  <c r="X423" i="13"/>
  <c r="W423" i="13"/>
  <c r="V423" i="13"/>
  <c r="U423" i="13"/>
  <c r="T423" i="13"/>
  <c r="S423" i="13"/>
  <c r="O423" i="13"/>
  <c r="X422" i="13"/>
  <c r="W422" i="13"/>
  <c r="V422" i="13"/>
  <c r="U422" i="13"/>
  <c r="T422" i="13"/>
  <c r="S422" i="13"/>
  <c r="O422" i="13"/>
  <c r="X421" i="13"/>
  <c r="W421" i="13"/>
  <c r="V421" i="13"/>
  <c r="U421" i="13"/>
  <c r="T421" i="13"/>
  <c r="S421" i="13"/>
  <c r="O421" i="13"/>
  <c r="X420" i="13"/>
  <c r="W420" i="13"/>
  <c r="V420" i="13"/>
  <c r="U420" i="13"/>
  <c r="T420" i="13"/>
  <c r="S420" i="13"/>
  <c r="O420" i="13"/>
  <c r="X419" i="13"/>
  <c r="W419" i="13"/>
  <c r="V419" i="13"/>
  <c r="U419" i="13"/>
  <c r="T419" i="13"/>
  <c r="S419" i="13"/>
  <c r="O419" i="13"/>
  <c r="X418" i="13"/>
  <c r="W418" i="13"/>
  <c r="V418" i="13"/>
  <c r="U418" i="13"/>
  <c r="T418" i="13"/>
  <c r="S418" i="13"/>
  <c r="O418" i="13"/>
  <c r="X417" i="13"/>
  <c r="U417" i="13"/>
  <c r="T417" i="13"/>
  <c r="S417" i="13"/>
  <c r="O417" i="13"/>
  <c r="X416" i="13"/>
  <c r="W416" i="13"/>
  <c r="V416" i="13"/>
  <c r="U416" i="13"/>
  <c r="T416" i="13"/>
  <c r="S416" i="13"/>
  <c r="O416" i="13"/>
  <c r="X415" i="13"/>
  <c r="W415" i="13"/>
  <c r="V415" i="13"/>
  <c r="U415" i="13"/>
  <c r="T415" i="13"/>
  <c r="S415" i="13"/>
  <c r="O415" i="13"/>
  <c r="X414" i="13"/>
  <c r="W414" i="13"/>
  <c r="V414" i="13"/>
  <c r="U414" i="13"/>
  <c r="T414" i="13"/>
  <c r="S414" i="13"/>
  <c r="O414" i="13"/>
  <c r="X413" i="13"/>
  <c r="W413" i="13"/>
  <c r="V413" i="13"/>
  <c r="U413" i="13"/>
  <c r="T413" i="13"/>
  <c r="S413" i="13"/>
  <c r="O413" i="13"/>
  <c r="X412" i="13"/>
  <c r="W412" i="13"/>
  <c r="V412" i="13"/>
  <c r="U412" i="13"/>
  <c r="T412" i="13"/>
  <c r="S412" i="13"/>
  <c r="O412" i="13"/>
  <c r="X411" i="13"/>
  <c r="W411" i="13"/>
  <c r="V411" i="13"/>
  <c r="U411" i="13"/>
  <c r="T411" i="13"/>
  <c r="S411" i="13"/>
  <c r="O411" i="13"/>
  <c r="X410" i="13"/>
  <c r="U410" i="13"/>
  <c r="T410" i="13"/>
  <c r="S410" i="13"/>
  <c r="O410" i="13"/>
  <c r="X409" i="13"/>
  <c r="U409" i="13"/>
  <c r="T409" i="13"/>
  <c r="S409" i="13"/>
  <c r="O409" i="13"/>
  <c r="X408" i="13"/>
  <c r="U408" i="13"/>
  <c r="T408" i="13"/>
  <c r="S408" i="13"/>
  <c r="O408" i="13"/>
  <c r="X407" i="13"/>
  <c r="U407" i="13"/>
  <c r="T407" i="13"/>
  <c r="S407" i="13"/>
  <c r="O407" i="13"/>
  <c r="X406" i="13"/>
  <c r="U406" i="13"/>
  <c r="T406" i="13"/>
  <c r="S406" i="13"/>
  <c r="O406" i="13"/>
  <c r="X405" i="13"/>
  <c r="U405" i="13"/>
  <c r="T405" i="13"/>
  <c r="S405" i="13"/>
  <c r="O405" i="13"/>
  <c r="X404" i="13"/>
  <c r="U404" i="13"/>
  <c r="T404" i="13"/>
  <c r="S404" i="13"/>
  <c r="O404" i="13"/>
  <c r="X403" i="13"/>
  <c r="U403" i="13"/>
  <c r="T403" i="13"/>
  <c r="S403" i="13"/>
  <c r="O403" i="13"/>
  <c r="X402" i="13"/>
  <c r="U402" i="13"/>
  <c r="T402" i="13"/>
  <c r="S402" i="13"/>
  <c r="O402" i="13"/>
  <c r="X401" i="13"/>
  <c r="U401" i="13"/>
  <c r="T401" i="13"/>
  <c r="S401" i="13"/>
  <c r="O401" i="13"/>
  <c r="X400" i="13"/>
  <c r="U400" i="13"/>
  <c r="T400" i="13"/>
  <c r="S400" i="13"/>
  <c r="O400" i="13"/>
  <c r="X399" i="13"/>
  <c r="U399" i="13"/>
  <c r="T399" i="13"/>
  <c r="S399" i="13"/>
  <c r="O399" i="13"/>
  <c r="X398" i="13"/>
  <c r="U398" i="13"/>
  <c r="T398" i="13"/>
  <c r="S398" i="13"/>
  <c r="O398" i="13"/>
  <c r="X397" i="13"/>
  <c r="U397" i="13"/>
  <c r="T397" i="13"/>
  <c r="S397" i="13"/>
  <c r="O397" i="13"/>
  <c r="X396" i="13"/>
  <c r="U396" i="13"/>
  <c r="T396" i="13"/>
  <c r="S396" i="13"/>
  <c r="O396" i="13"/>
  <c r="X395" i="13"/>
  <c r="U395" i="13"/>
  <c r="T395" i="13"/>
  <c r="S395" i="13"/>
  <c r="O395" i="13"/>
  <c r="X394" i="13"/>
  <c r="U394" i="13"/>
  <c r="T394" i="13"/>
  <c r="S394" i="13"/>
  <c r="O394" i="13"/>
  <c r="X393" i="13"/>
  <c r="U393" i="13"/>
  <c r="T393" i="13"/>
  <c r="S393" i="13"/>
  <c r="O393" i="13"/>
  <c r="X392" i="13"/>
  <c r="U392" i="13"/>
  <c r="T392" i="13"/>
  <c r="S392" i="13"/>
  <c r="O392" i="13"/>
  <c r="X391" i="13"/>
  <c r="U391" i="13"/>
  <c r="T391" i="13"/>
  <c r="S391" i="13"/>
  <c r="O391" i="13"/>
  <c r="X390" i="13"/>
  <c r="U390" i="13"/>
  <c r="T390" i="13"/>
  <c r="S390" i="13"/>
  <c r="O390" i="13"/>
  <c r="X389" i="13"/>
  <c r="U389" i="13"/>
  <c r="T389" i="13"/>
  <c r="S389" i="13"/>
  <c r="O389" i="13"/>
  <c r="X388" i="13"/>
  <c r="U388" i="13"/>
  <c r="T388" i="13"/>
  <c r="S388" i="13"/>
  <c r="O388" i="13"/>
  <c r="X387" i="13"/>
  <c r="U387" i="13"/>
  <c r="T387" i="13"/>
  <c r="S387" i="13"/>
  <c r="O387" i="13"/>
  <c r="X386" i="13"/>
  <c r="U386" i="13"/>
  <c r="T386" i="13"/>
  <c r="S386" i="13"/>
  <c r="O386" i="13"/>
  <c r="X385" i="13"/>
  <c r="U385" i="13"/>
  <c r="T385" i="13"/>
  <c r="S385" i="13"/>
  <c r="O385" i="13"/>
  <c r="X384" i="13"/>
  <c r="U384" i="13"/>
  <c r="T384" i="13"/>
  <c r="S384" i="13"/>
  <c r="O384" i="13"/>
  <c r="X383" i="13"/>
  <c r="U383" i="13"/>
  <c r="T383" i="13"/>
  <c r="S383" i="13"/>
  <c r="O383" i="13"/>
  <c r="X382" i="13"/>
  <c r="U382" i="13"/>
  <c r="T382" i="13"/>
  <c r="S382" i="13"/>
  <c r="O382" i="13"/>
  <c r="X381" i="13"/>
  <c r="U381" i="13"/>
  <c r="T381" i="13"/>
  <c r="S381" i="13"/>
  <c r="O381" i="13"/>
  <c r="X380" i="13"/>
  <c r="U380" i="13"/>
  <c r="T380" i="13"/>
  <c r="S380" i="13"/>
  <c r="O380" i="13"/>
  <c r="X379" i="13"/>
  <c r="U379" i="13"/>
  <c r="T379" i="13"/>
  <c r="S379" i="13"/>
  <c r="O379" i="13"/>
  <c r="X378" i="13"/>
  <c r="U378" i="13"/>
  <c r="T378" i="13"/>
  <c r="S378" i="13"/>
  <c r="O378" i="13"/>
  <c r="X377" i="13"/>
  <c r="U377" i="13"/>
  <c r="T377" i="13"/>
  <c r="S377" i="13"/>
  <c r="O377" i="13"/>
  <c r="X376" i="13"/>
  <c r="U376" i="13"/>
  <c r="T376" i="13"/>
  <c r="S376" i="13"/>
  <c r="O376" i="13"/>
  <c r="X375" i="13"/>
  <c r="U375" i="13"/>
  <c r="T375" i="13"/>
  <c r="S375" i="13"/>
  <c r="O375" i="13"/>
  <c r="X374" i="13"/>
  <c r="U374" i="13"/>
  <c r="T374" i="13"/>
  <c r="S374" i="13"/>
  <c r="O374" i="13"/>
  <c r="X373" i="13"/>
  <c r="U373" i="13"/>
  <c r="T373" i="13"/>
  <c r="S373" i="13"/>
  <c r="O373" i="13"/>
  <c r="X372" i="13"/>
  <c r="U372" i="13"/>
  <c r="T372" i="13"/>
  <c r="S372" i="13"/>
  <c r="O372" i="13"/>
  <c r="X371" i="13"/>
  <c r="U371" i="13"/>
  <c r="T371" i="13"/>
  <c r="S371" i="13"/>
  <c r="O371" i="13"/>
  <c r="X370" i="13"/>
  <c r="U370" i="13"/>
  <c r="T370" i="13"/>
  <c r="S370" i="13"/>
  <c r="O370" i="13"/>
  <c r="X369" i="13"/>
  <c r="U369" i="13"/>
  <c r="T369" i="13"/>
  <c r="S369" i="13"/>
  <c r="O369" i="13"/>
  <c r="X368" i="13"/>
  <c r="U368" i="13"/>
  <c r="T368" i="13"/>
  <c r="S368" i="13"/>
  <c r="O368" i="13"/>
  <c r="X367" i="13"/>
  <c r="U367" i="13"/>
  <c r="T367" i="13"/>
  <c r="S367" i="13"/>
  <c r="O367" i="13"/>
  <c r="X366" i="13"/>
  <c r="U366" i="13"/>
  <c r="T366" i="13"/>
  <c r="S366" i="13"/>
  <c r="O366" i="13"/>
  <c r="X365" i="13"/>
  <c r="U365" i="13"/>
  <c r="T365" i="13"/>
  <c r="S365" i="13"/>
  <c r="O365" i="13"/>
  <c r="X364" i="13"/>
  <c r="U364" i="13"/>
  <c r="T364" i="13"/>
  <c r="S364" i="13"/>
  <c r="O364" i="13"/>
  <c r="X363" i="13"/>
  <c r="U363" i="13"/>
  <c r="T363" i="13"/>
  <c r="S363" i="13"/>
  <c r="O363" i="13"/>
  <c r="X362" i="13"/>
  <c r="U362" i="13"/>
  <c r="T362" i="13"/>
  <c r="S362" i="13"/>
  <c r="O362" i="13"/>
  <c r="X361" i="13"/>
  <c r="W361" i="13"/>
  <c r="V361" i="13"/>
  <c r="U361" i="13"/>
  <c r="T361" i="13"/>
  <c r="S361" i="13"/>
  <c r="O361" i="13"/>
  <c r="X360" i="13"/>
  <c r="W360" i="13"/>
  <c r="V360" i="13"/>
  <c r="U360" i="13"/>
  <c r="T360" i="13"/>
  <c r="S360" i="13"/>
  <c r="O360" i="13"/>
  <c r="X359" i="13"/>
  <c r="W359" i="13"/>
  <c r="V359" i="13"/>
  <c r="U359" i="13"/>
  <c r="T359" i="13"/>
  <c r="S359" i="13"/>
  <c r="O359" i="13"/>
  <c r="X358" i="13"/>
  <c r="U358" i="13"/>
  <c r="T358" i="13"/>
  <c r="S358" i="13"/>
  <c r="O358" i="13"/>
  <c r="X357" i="13"/>
  <c r="U357" i="13"/>
  <c r="T357" i="13"/>
  <c r="S357" i="13"/>
  <c r="O357" i="13"/>
  <c r="X356" i="13"/>
  <c r="U356" i="13"/>
  <c r="T356" i="13"/>
  <c r="S356" i="13"/>
  <c r="O356" i="13"/>
  <c r="X355" i="13"/>
  <c r="W355" i="13"/>
  <c r="V355" i="13"/>
  <c r="U355" i="13"/>
  <c r="T355" i="13"/>
  <c r="S355" i="13"/>
  <c r="O355" i="13"/>
  <c r="X354" i="13"/>
  <c r="W354" i="13"/>
  <c r="V354" i="13"/>
  <c r="U354" i="13"/>
  <c r="T354" i="13"/>
  <c r="S354" i="13"/>
  <c r="O354" i="13"/>
  <c r="X353" i="13"/>
  <c r="W353" i="13"/>
  <c r="V353" i="13"/>
  <c r="U353" i="13"/>
  <c r="T353" i="13"/>
  <c r="S353" i="13"/>
  <c r="O353" i="13"/>
  <c r="X352" i="13"/>
  <c r="W352" i="13"/>
  <c r="V352" i="13"/>
  <c r="U352" i="13"/>
  <c r="T352" i="13"/>
  <c r="S352" i="13"/>
  <c r="O352" i="13"/>
  <c r="X351" i="13"/>
  <c r="W351" i="13"/>
  <c r="V351" i="13"/>
  <c r="U351" i="13"/>
  <c r="T351" i="13"/>
  <c r="S351" i="13"/>
  <c r="O351" i="13"/>
  <c r="X350" i="13"/>
  <c r="U350" i="13"/>
  <c r="T350" i="13"/>
  <c r="S350" i="13"/>
  <c r="O350" i="13"/>
  <c r="X349" i="13"/>
  <c r="U349" i="13"/>
  <c r="T349" i="13"/>
  <c r="S349" i="13"/>
  <c r="O349" i="13"/>
  <c r="X348" i="13"/>
  <c r="U348" i="13"/>
  <c r="T348" i="13"/>
  <c r="S348" i="13"/>
  <c r="O348" i="13"/>
  <c r="X347" i="13"/>
  <c r="W347" i="13"/>
  <c r="V347" i="13"/>
  <c r="U347" i="13"/>
  <c r="T347" i="13"/>
  <c r="S347" i="13"/>
  <c r="O347" i="13"/>
  <c r="X346" i="13"/>
  <c r="W346" i="13"/>
  <c r="V346" i="13"/>
  <c r="U346" i="13"/>
  <c r="T346" i="13"/>
  <c r="S346" i="13"/>
  <c r="O346" i="13"/>
  <c r="X345" i="13"/>
  <c r="W345" i="13"/>
  <c r="V345" i="13"/>
  <c r="U345" i="13"/>
  <c r="T345" i="13"/>
  <c r="S345" i="13"/>
  <c r="O345" i="13"/>
  <c r="X344" i="13"/>
  <c r="W344" i="13"/>
  <c r="V344" i="13"/>
  <c r="U344" i="13"/>
  <c r="T344" i="13"/>
  <c r="S344" i="13"/>
  <c r="O344" i="13"/>
  <c r="X343" i="13"/>
  <c r="W343" i="13"/>
  <c r="V343" i="13"/>
  <c r="U343" i="13"/>
  <c r="T343" i="13"/>
  <c r="S343" i="13"/>
  <c r="O343" i="13"/>
  <c r="X342" i="13"/>
  <c r="W342" i="13"/>
  <c r="V342" i="13"/>
  <c r="U342" i="13"/>
  <c r="T342" i="13"/>
  <c r="S342" i="13"/>
  <c r="O342" i="13"/>
  <c r="X341" i="13"/>
  <c r="W341" i="13"/>
  <c r="V341" i="13"/>
  <c r="U341" i="13"/>
  <c r="T341" i="13"/>
  <c r="S341" i="13"/>
  <c r="O341" i="13"/>
  <c r="X340" i="13"/>
  <c r="W340" i="13"/>
  <c r="V340" i="13"/>
  <c r="U340" i="13"/>
  <c r="T340" i="13"/>
  <c r="S340" i="13"/>
  <c r="O340" i="13"/>
  <c r="X339" i="13"/>
  <c r="W339" i="13"/>
  <c r="V339" i="13"/>
  <c r="U339" i="13"/>
  <c r="T339" i="13"/>
  <c r="S339" i="13"/>
  <c r="O339" i="13"/>
  <c r="X338" i="13"/>
  <c r="W338" i="13"/>
  <c r="V338" i="13"/>
  <c r="U338" i="13"/>
  <c r="T338" i="13"/>
  <c r="S338" i="13"/>
  <c r="O338" i="13"/>
  <c r="X337" i="13"/>
  <c r="U337" i="13"/>
  <c r="T337" i="13"/>
  <c r="S337" i="13"/>
  <c r="O337" i="13"/>
  <c r="X336" i="13"/>
  <c r="U336" i="13"/>
  <c r="T336" i="13"/>
  <c r="S336" i="13"/>
  <c r="O336" i="13"/>
  <c r="X335" i="13"/>
  <c r="W335" i="13"/>
  <c r="V335" i="13"/>
  <c r="U335" i="13"/>
  <c r="T335" i="13"/>
  <c r="S335" i="13"/>
  <c r="O335" i="13"/>
  <c r="X334" i="13"/>
  <c r="W334" i="13"/>
  <c r="V334" i="13"/>
  <c r="U334" i="13"/>
  <c r="T334" i="13"/>
  <c r="S334" i="13"/>
  <c r="O334" i="13"/>
  <c r="X333" i="13"/>
  <c r="W333" i="13"/>
  <c r="V333" i="13"/>
  <c r="U333" i="13"/>
  <c r="T333" i="13"/>
  <c r="S333" i="13"/>
  <c r="O333" i="13"/>
  <c r="X332" i="13"/>
  <c r="W332" i="13"/>
  <c r="V332" i="13"/>
  <c r="U332" i="13"/>
  <c r="T332" i="13"/>
  <c r="S332" i="13"/>
  <c r="O332" i="13"/>
  <c r="X331" i="13"/>
  <c r="W331" i="13"/>
  <c r="V331" i="13"/>
  <c r="U331" i="13"/>
  <c r="T331" i="13"/>
  <c r="S331" i="13"/>
  <c r="O331" i="13"/>
  <c r="X330" i="13"/>
  <c r="W330" i="13"/>
  <c r="V330" i="13"/>
  <c r="U330" i="13"/>
  <c r="T330" i="13"/>
  <c r="S330" i="13"/>
  <c r="O330" i="13"/>
  <c r="X329" i="13"/>
  <c r="W329" i="13"/>
  <c r="V329" i="13"/>
  <c r="U329" i="13"/>
  <c r="T329" i="13"/>
  <c r="S329" i="13"/>
  <c r="O329" i="13"/>
  <c r="X328" i="13"/>
  <c r="U328" i="13"/>
  <c r="T328" i="13"/>
  <c r="S328" i="13"/>
  <c r="O328" i="13"/>
  <c r="X327" i="13"/>
  <c r="U327" i="13"/>
  <c r="T327" i="13"/>
  <c r="S327" i="13"/>
  <c r="O327" i="13"/>
  <c r="X326" i="13"/>
  <c r="U326" i="13"/>
  <c r="T326" i="13"/>
  <c r="S326" i="13"/>
  <c r="O326" i="13"/>
  <c r="X325" i="13"/>
  <c r="U325" i="13"/>
  <c r="T325" i="13"/>
  <c r="S325" i="13"/>
  <c r="O325" i="13"/>
  <c r="X324" i="13"/>
  <c r="U324" i="13"/>
  <c r="T324" i="13"/>
  <c r="S324" i="13"/>
  <c r="O324" i="13"/>
  <c r="X323" i="13"/>
  <c r="U323" i="13"/>
  <c r="T323" i="13"/>
  <c r="S323" i="13"/>
  <c r="O323" i="13"/>
  <c r="X322" i="13"/>
  <c r="U322" i="13"/>
  <c r="T322" i="13"/>
  <c r="S322" i="13"/>
  <c r="O322" i="13"/>
  <c r="X321" i="13"/>
  <c r="W321" i="13"/>
  <c r="V321" i="13"/>
  <c r="U321" i="13"/>
  <c r="T321" i="13"/>
  <c r="S321" i="13"/>
  <c r="O321" i="13"/>
  <c r="X320" i="13"/>
  <c r="W320" i="13"/>
  <c r="V320" i="13"/>
  <c r="U320" i="13"/>
  <c r="T320" i="13"/>
  <c r="S320" i="13"/>
  <c r="O320" i="13"/>
  <c r="X319" i="13"/>
  <c r="W319" i="13"/>
  <c r="V319" i="13"/>
  <c r="U319" i="13"/>
  <c r="T319" i="13"/>
  <c r="S319" i="13"/>
  <c r="O319" i="13"/>
  <c r="X318" i="13"/>
  <c r="W318" i="13"/>
  <c r="V318" i="13"/>
  <c r="U318" i="13"/>
  <c r="T318" i="13"/>
  <c r="S318" i="13"/>
  <c r="O318" i="13"/>
  <c r="X317" i="13"/>
  <c r="W317" i="13"/>
  <c r="V317" i="13"/>
  <c r="U317" i="13"/>
  <c r="T317" i="13"/>
  <c r="S317" i="13"/>
  <c r="O317" i="13"/>
  <c r="X316" i="13"/>
  <c r="W316" i="13"/>
  <c r="V316" i="13"/>
  <c r="U316" i="13"/>
  <c r="T316" i="13"/>
  <c r="S316" i="13"/>
  <c r="O316" i="13"/>
  <c r="X315" i="13"/>
  <c r="W315" i="13"/>
  <c r="V315" i="13"/>
  <c r="U315" i="13"/>
  <c r="T315" i="13"/>
  <c r="S315" i="13"/>
  <c r="O315" i="13"/>
  <c r="X314" i="13"/>
  <c r="W314" i="13"/>
  <c r="V314" i="13"/>
  <c r="U314" i="13"/>
  <c r="T314" i="13"/>
  <c r="S314" i="13"/>
  <c r="O314" i="13"/>
  <c r="X313" i="13"/>
  <c r="W313" i="13"/>
  <c r="V313" i="13"/>
  <c r="U313" i="13"/>
  <c r="T313" i="13"/>
  <c r="S313" i="13"/>
  <c r="O313" i="13"/>
  <c r="X312" i="13"/>
  <c r="W312" i="13"/>
  <c r="V312" i="13"/>
  <c r="U312" i="13"/>
  <c r="T312" i="13"/>
  <c r="S312" i="13"/>
  <c r="O312" i="13"/>
  <c r="X311" i="13"/>
  <c r="W311" i="13"/>
  <c r="V311" i="13"/>
  <c r="U311" i="13"/>
  <c r="T311" i="13"/>
  <c r="S311" i="13"/>
  <c r="O311" i="13"/>
  <c r="X310" i="13"/>
  <c r="W310" i="13"/>
  <c r="V310" i="13"/>
  <c r="U310" i="13"/>
  <c r="T310" i="13"/>
  <c r="S310" i="13"/>
  <c r="O310" i="13"/>
  <c r="X309" i="13"/>
  <c r="W309" i="13"/>
  <c r="V309" i="13"/>
  <c r="U309" i="13"/>
  <c r="T309" i="13"/>
  <c r="S309" i="13"/>
  <c r="O309" i="13"/>
  <c r="X308" i="13"/>
  <c r="W308" i="13"/>
  <c r="V308" i="13"/>
  <c r="U308" i="13"/>
  <c r="T308" i="13"/>
  <c r="S308" i="13"/>
  <c r="O308" i="13"/>
  <c r="X307" i="13"/>
  <c r="W307" i="13"/>
  <c r="V307" i="13"/>
  <c r="U307" i="13"/>
  <c r="T307" i="13"/>
  <c r="S307" i="13"/>
  <c r="O307" i="13"/>
  <c r="X306" i="13"/>
  <c r="W306" i="13"/>
  <c r="V306" i="13"/>
  <c r="U306" i="13"/>
  <c r="T306" i="13"/>
  <c r="S306" i="13"/>
  <c r="O306" i="13"/>
  <c r="X305" i="13"/>
  <c r="W305" i="13"/>
  <c r="V305" i="13"/>
  <c r="U305" i="13"/>
  <c r="T305" i="13"/>
  <c r="S305" i="13"/>
  <c r="O305" i="13"/>
  <c r="X304" i="13"/>
  <c r="W304" i="13"/>
  <c r="V304" i="13"/>
  <c r="U304" i="13"/>
  <c r="T304" i="13"/>
  <c r="S304" i="13"/>
  <c r="O304" i="13"/>
  <c r="X303" i="13"/>
  <c r="W303" i="13"/>
  <c r="V303" i="13"/>
  <c r="U303" i="13"/>
  <c r="T303" i="13"/>
  <c r="S303" i="13"/>
  <c r="O303" i="13"/>
  <c r="X302" i="13"/>
  <c r="W302" i="13"/>
  <c r="V302" i="13"/>
  <c r="U302" i="13"/>
  <c r="T302" i="13"/>
  <c r="S302" i="13"/>
  <c r="O302" i="13"/>
  <c r="X301" i="13"/>
  <c r="W301" i="13"/>
  <c r="V301" i="13"/>
  <c r="U301" i="13"/>
  <c r="T301" i="13"/>
  <c r="S301" i="13"/>
  <c r="O301" i="13"/>
  <c r="X300" i="13"/>
  <c r="W300" i="13"/>
  <c r="V300" i="13"/>
  <c r="U300" i="13"/>
  <c r="T300" i="13"/>
  <c r="S300" i="13"/>
  <c r="O300" i="13"/>
  <c r="X299" i="13"/>
  <c r="W299" i="13"/>
  <c r="V299" i="13"/>
  <c r="U299" i="13"/>
  <c r="T299" i="13"/>
  <c r="S299" i="13"/>
  <c r="O299" i="13"/>
  <c r="X298" i="13"/>
  <c r="W298" i="13"/>
  <c r="V298" i="13"/>
  <c r="U298" i="13"/>
  <c r="T298" i="13"/>
  <c r="S298" i="13"/>
  <c r="O298" i="13"/>
  <c r="X297" i="13"/>
  <c r="W297" i="13"/>
  <c r="V297" i="13"/>
  <c r="U297" i="13"/>
  <c r="T297" i="13"/>
  <c r="S297" i="13"/>
  <c r="O297" i="13"/>
  <c r="X296" i="13"/>
  <c r="W296" i="13"/>
  <c r="V296" i="13"/>
  <c r="U296" i="13"/>
  <c r="T296" i="13"/>
  <c r="S296" i="13"/>
  <c r="O296" i="13"/>
  <c r="X295" i="13"/>
  <c r="U295" i="13"/>
  <c r="T295" i="13"/>
  <c r="S295" i="13"/>
  <c r="O295" i="13"/>
  <c r="X294" i="13"/>
  <c r="W294" i="13"/>
  <c r="V294" i="13"/>
  <c r="U294" i="13"/>
  <c r="T294" i="13"/>
  <c r="S294" i="13"/>
  <c r="O294" i="13"/>
  <c r="X293" i="13"/>
  <c r="W293" i="13"/>
  <c r="V293" i="13"/>
  <c r="U293" i="13"/>
  <c r="T293" i="13"/>
  <c r="S293" i="13"/>
  <c r="O293" i="13"/>
  <c r="X292" i="13"/>
  <c r="W292" i="13"/>
  <c r="V292" i="13"/>
  <c r="U292" i="13"/>
  <c r="T292" i="13"/>
  <c r="S292" i="13"/>
  <c r="O292" i="13"/>
  <c r="X291" i="13"/>
  <c r="W291" i="13"/>
  <c r="V291" i="13"/>
  <c r="U291" i="13"/>
  <c r="T291" i="13"/>
  <c r="S291" i="13"/>
  <c r="O291" i="13"/>
  <c r="X290" i="13"/>
  <c r="W290" i="13"/>
  <c r="V290" i="13"/>
  <c r="U290" i="13"/>
  <c r="T290" i="13"/>
  <c r="S290" i="13"/>
  <c r="O290" i="13"/>
  <c r="X289" i="13"/>
  <c r="W289" i="13"/>
  <c r="V289" i="13"/>
  <c r="U289" i="13"/>
  <c r="T289" i="13"/>
  <c r="S289" i="13"/>
  <c r="O289" i="13"/>
  <c r="X288" i="13"/>
  <c r="W288" i="13"/>
  <c r="V288" i="13"/>
  <c r="U288" i="13"/>
  <c r="T288" i="13"/>
  <c r="S288" i="13"/>
  <c r="O288" i="13"/>
  <c r="X287" i="13"/>
  <c r="W287" i="13"/>
  <c r="V287" i="13"/>
  <c r="U287" i="13"/>
  <c r="T287" i="13"/>
  <c r="S287" i="13"/>
  <c r="O287" i="13"/>
  <c r="X286" i="13"/>
  <c r="W286" i="13"/>
  <c r="V286" i="13"/>
  <c r="U286" i="13"/>
  <c r="T286" i="13"/>
  <c r="S286" i="13"/>
  <c r="O286" i="13"/>
  <c r="X285" i="13"/>
  <c r="W285" i="13"/>
  <c r="V285" i="13"/>
  <c r="U285" i="13"/>
  <c r="T285" i="13"/>
  <c r="S285" i="13"/>
  <c r="O285" i="13"/>
  <c r="X284" i="13"/>
  <c r="W284" i="13"/>
  <c r="V284" i="13"/>
  <c r="U284" i="13"/>
  <c r="T284" i="13"/>
  <c r="S284" i="13"/>
  <c r="O284" i="13"/>
  <c r="X283" i="13"/>
  <c r="W283" i="13"/>
  <c r="V283" i="13"/>
  <c r="U283" i="13"/>
  <c r="T283" i="13"/>
  <c r="S283" i="13"/>
  <c r="O283" i="13"/>
  <c r="X282" i="13"/>
  <c r="W282" i="13"/>
  <c r="V282" i="13"/>
  <c r="U282" i="13"/>
  <c r="T282" i="13"/>
  <c r="S282" i="13"/>
  <c r="O282" i="13"/>
  <c r="X281" i="13"/>
  <c r="W281" i="13"/>
  <c r="V281" i="13"/>
  <c r="U281" i="13"/>
  <c r="T281" i="13"/>
  <c r="S281" i="13"/>
  <c r="O281" i="13"/>
  <c r="X280" i="13"/>
  <c r="U280" i="13"/>
  <c r="T280" i="13"/>
  <c r="S280" i="13"/>
  <c r="O280" i="13"/>
  <c r="X279" i="13"/>
  <c r="U279" i="13"/>
  <c r="T279" i="13"/>
  <c r="S279" i="13"/>
  <c r="O279" i="13"/>
  <c r="X278" i="13"/>
  <c r="W278" i="13"/>
  <c r="V278" i="13"/>
  <c r="U278" i="13"/>
  <c r="T278" i="13"/>
  <c r="S278" i="13"/>
  <c r="O278" i="13"/>
  <c r="X277" i="13"/>
  <c r="W277" i="13"/>
  <c r="V277" i="13"/>
  <c r="U277" i="13"/>
  <c r="T277" i="13"/>
  <c r="S277" i="13"/>
  <c r="O277" i="13"/>
  <c r="X276" i="13"/>
  <c r="W276" i="13"/>
  <c r="V276" i="13"/>
  <c r="U276" i="13"/>
  <c r="T276" i="13"/>
  <c r="S276" i="13"/>
  <c r="O276" i="13"/>
  <c r="X275" i="13"/>
  <c r="W275" i="13"/>
  <c r="V275" i="13"/>
  <c r="U275" i="13"/>
  <c r="T275" i="13"/>
  <c r="S275" i="13"/>
  <c r="O275" i="13"/>
  <c r="X274" i="13"/>
  <c r="W274" i="13"/>
  <c r="V274" i="13"/>
  <c r="U274" i="13"/>
  <c r="T274" i="13"/>
  <c r="S274" i="13"/>
  <c r="O274" i="13"/>
  <c r="X273" i="13"/>
  <c r="W273" i="13"/>
  <c r="V273" i="13"/>
  <c r="U273" i="13"/>
  <c r="T273" i="13"/>
  <c r="S273" i="13"/>
  <c r="O273" i="13"/>
  <c r="X272" i="13"/>
  <c r="U272" i="13"/>
  <c r="T272" i="13"/>
  <c r="S272" i="13"/>
  <c r="O272" i="13"/>
  <c r="X271" i="13"/>
  <c r="U271" i="13"/>
  <c r="T271" i="13"/>
  <c r="S271" i="13"/>
  <c r="O271" i="13"/>
  <c r="X270" i="13"/>
  <c r="U270" i="13"/>
  <c r="T270" i="13"/>
  <c r="S270" i="13"/>
  <c r="O270" i="13"/>
  <c r="X269" i="13"/>
  <c r="U269" i="13"/>
  <c r="T269" i="13"/>
  <c r="S269" i="13"/>
  <c r="O269" i="13"/>
  <c r="X268" i="13"/>
  <c r="U268" i="13"/>
  <c r="T268" i="13"/>
  <c r="S268" i="13"/>
  <c r="O268" i="13"/>
  <c r="X267" i="13"/>
  <c r="U267" i="13"/>
  <c r="T267" i="13"/>
  <c r="S267" i="13"/>
  <c r="O267" i="13"/>
  <c r="X266" i="13"/>
  <c r="U266" i="13"/>
  <c r="T266" i="13"/>
  <c r="S266" i="13"/>
  <c r="O266" i="13"/>
  <c r="X265" i="13"/>
  <c r="U265" i="13"/>
  <c r="T265" i="13"/>
  <c r="S265" i="13"/>
  <c r="O265" i="13"/>
  <c r="X264" i="13"/>
  <c r="U264" i="13"/>
  <c r="T264" i="13"/>
  <c r="S264" i="13"/>
  <c r="O264" i="13"/>
  <c r="X263" i="13"/>
  <c r="U263" i="13"/>
  <c r="T263" i="13"/>
  <c r="S263" i="13"/>
  <c r="O263" i="13"/>
  <c r="X262" i="13"/>
  <c r="U262" i="13"/>
  <c r="T262" i="13"/>
  <c r="S262" i="13"/>
  <c r="O262" i="13"/>
  <c r="X261" i="13"/>
  <c r="U261" i="13"/>
  <c r="T261" i="13"/>
  <c r="S261" i="13"/>
  <c r="O261" i="13"/>
  <c r="X260" i="13"/>
  <c r="U260" i="13"/>
  <c r="T260" i="13"/>
  <c r="S260" i="13"/>
  <c r="O260" i="13"/>
  <c r="X259" i="13"/>
  <c r="U259" i="13"/>
  <c r="T259" i="13"/>
  <c r="S259" i="13"/>
  <c r="O259" i="13"/>
  <c r="X258" i="13"/>
  <c r="W258" i="13"/>
  <c r="V258" i="13"/>
  <c r="U258" i="13"/>
  <c r="T258" i="13"/>
  <c r="S258" i="13"/>
  <c r="O258" i="13"/>
  <c r="X257" i="13"/>
  <c r="W257" i="13"/>
  <c r="V257" i="13"/>
  <c r="U257" i="13"/>
  <c r="T257" i="13"/>
  <c r="S257" i="13"/>
  <c r="O257" i="13"/>
  <c r="X256" i="13"/>
  <c r="W256" i="13"/>
  <c r="V256" i="13"/>
  <c r="U256" i="13"/>
  <c r="T256" i="13"/>
  <c r="S256" i="13"/>
  <c r="O256" i="13"/>
  <c r="X255" i="13"/>
  <c r="W255" i="13"/>
  <c r="V255" i="13"/>
  <c r="U255" i="13"/>
  <c r="T255" i="13"/>
  <c r="S255" i="13"/>
  <c r="O255" i="13"/>
  <c r="X254" i="13"/>
  <c r="W254" i="13"/>
  <c r="V254" i="13"/>
  <c r="U254" i="13"/>
  <c r="T254" i="13"/>
  <c r="S254" i="13"/>
  <c r="O254" i="13"/>
  <c r="X253" i="13"/>
  <c r="W253" i="13"/>
  <c r="V253" i="13"/>
  <c r="U253" i="13"/>
  <c r="T253" i="13"/>
  <c r="S253" i="13"/>
  <c r="O253" i="13"/>
  <c r="X252" i="13"/>
  <c r="W252" i="13"/>
  <c r="V252" i="13"/>
  <c r="U252" i="13"/>
  <c r="T252" i="13"/>
  <c r="S252" i="13"/>
  <c r="O252" i="13"/>
  <c r="X251" i="13"/>
  <c r="W251" i="13"/>
  <c r="V251" i="13"/>
  <c r="U251" i="13"/>
  <c r="T251" i="13"/>
  <c r="S251" i="13"/>
  <c r="O251" i="13"/>
  <c r="X250" i="13"/>
  <c r="W250" i="13"/>
  <c r="V250" i="13"/>
  <c r="U250" i="13"/>
  <c r="T250" i="13"/>
  <c r="S250" i="13"/>
  <c r="O250" i="13"/>
  <c r="X249" i="13"/>
  <c r="W249" i="13"/>
  <c r="V249" i="13"/>
  <c r="U249" i="13"/>
  <c r="T249" i="13"/>
  <c r="S249" i="13"/>
  <c r="O249" i="13"/>
  <c r="X248" i="13"/>
  <c r="W248" i="13"/>
  <c r="V248" i="13"/>
  <c r="U248" i="13"/>
  <c r="T248" i="13"/>
  <c r="S248" i="13"/>
  <c r="O248" i="13"/>
  <c r="X247" i="13"/>
  <c r="W247" i="13"/>
  <c r="V247" i="13"/>
  <c r="U247" i="13"/>
  <c r="T247" i="13"/>
  <c r="S247" i="13"/>
  <c r="O247" i="13"/>
  <c r="X246" i="13"/>
  <c r="U246" i="13"/>
  <c r="T246" i="13"/>
  <c r="S246" i="13"/>
  <c r="O246" i="13"/>
  <c r="X245" i="13"/>
  <c r="W245" i="13"/>
  <c r="V245" i="13"/>
  <c r="U245" i="13"/>
  <c r="T245" i="13"/>
  <c r="S245" i="13"/>
  <c r="O245" i="13"/>
  <c r="X244" i="13"/>
  <c r="W244" i="13"/>
  <c r="V244" i="13"/>
  <c r="U244" i="13"/>
  <c r="T244" i="13"/>
  <c r="S244" i="13"/>
  <c r="O244" i="13"/>
  <c r="X243" i="13"/>
  <c r="W243" i="13"/>
  <c r="V243" i="13"/>
  <c r="U243" i="13"/>
  <c r="T243" i="13"/>
  <c r="S243" i="13"/>
  <c r="O243" i="13"/>
  <c r="X242" i="13"/>
  <c r="W242" i="13"/>
  <c r="V242" i="13"/>
  <c r="U242" i="13"/>
  <c r="T242" i="13"/>
  <c r="S242" i="13"/>
  <c r="O242" i="13"/>
  <c r="X241" i="13"/>
  <c r="W241" i="13"/>
  <c r="V241" i="13"/>
  <c r="U241" i="13"/>
  <c r="T241" i="13"/>
  <c r="S241" i="13"/>
  <c r="O241" i="13"/>
  <c r="X240" i="13"/>
  <c r="W240" i="13"/>
  <c r="V240" i="13"/>
  <c r="U240" i="13"/>
  <c r="T240" i="13"/>
  <c r="S240" i="13"/>
  <c r="O240" i="13"/>
  <c r="X239" i="13"/>
  <c r="W239" i="13"/>
  <c r="V239" i="13"/>
  <c r="U239" i="13"/>
  <c r="T239" i="13"/>
  <c r="S239" i="13"/>
  <c r="O239" i="13"/>
  <c r="X238" i="13"/>
  <c r="W238" i="13"/>
  <c r="V238" i="13"/>
  <c r="U238" i="13"/>
  <c r="T238" i="13"/>
  <c r="S238" i="13"/>
  <c r="O238" i="13"/>
  <c r="X237" i="13"/>
  <c r="U237" i="13"/>
  <c r="T237" i="13"/>
  <c r="S237" i="13"/>
  <c r="O237" i="13"/>
  <c r="X236" i="13"/>
  <c r="U236" i="13"/>
  <c r="T236" i="13"/>
  <c r="S236" i="13"/>
  <c r="O236" i="13"/>
  <c r="X235" i="13"/>
  <c r="U235" i="13"/>
  <c r="T235" i="13"/>
  <c r="S235" i="13"/>
  <c r="O235" i="13"/>
  <c r="X234" i="13"/>
  <c r="U234" i="13"/>
  <c r="T234" i="13"/>
  <c r="S234" i="13"/>
  <c r="O234" i="13"/>
  <c r="X233" i="13"/>
  <c r="U233" i="13"/>
  <c r="T233" i="13"/>
  <c r="S233" i="13"/>
  <c r="O233" i="13"/>
  <c r="X232" i="13"/>
  <c r="U232" i="13"/>
  <c r="T232" i="13"/>
  <c r="S232" i="13"/>
  <c r="O232" i="13"/>
  <c r="X231" i="13"/>
  <c r="U231" i="13"/>
  <c r="T231" i="13"/>
  <c r="S231" i="13"/>
  <c r="O231" i="13"/>
  <c r="X230" i="13"/>
  <c r="U230" i="13"/>
  <c r="T230" i="13"/>
  <c r="S230" i="13"/>
  <c r="O230" i="13"/>
  <c r="X229" i="13"/>
  <c r="U229" i="13"/>
  <c r="T229" i="13"/>
  <c r="S229" i="13"/>
  <c r="O229" i="13"/>
  <c r="X228" i="13"/>
  <c r="U228" i="13"/>
  <c r="T228" i="13"/>
  <c r="S228" i="13"/>
  <c r="O228" i="13"/>
  <c r="X227" i="13"/>
  <c r="U227" i="13"/>
  <c r="T227" i="13"/>
  <c r="S227" i="13"/>
  <c r="O227" i="13"/>
  <c r="X226" i="13"/>
  <c r="U226" i="13"/>
  <c r="T226" i="13"/>
  <c r="S226" i="13"/>
  <c r="O226" i="13"/>
  <c r="X225" i="13"/>
  <c r="U225" i="13"/>
  <c r="T225" i="13"/>
  <c r="S225" i="13"/>
  <c r="O225" i="13"/>
  <c r="X224" i="13"/>
  <c r="U224" i="13"/>
  <c r="T224" i="13"/>
  <c r="S224" i="13"/>
  <c r="O224" i="13"/>
  <c r="X223" i="13"/>
  <c r="U223" i="13"/>
  <c r="T223" i="13"/>
  <c r="S223" i="13"/>
  <c r="O223" i="13"/>
  <c r="X222" i="13"/>
  <c r="U222" i="13"/>
  <c r="T222" i="13"/>
  <c r="S222" i="13"/>
  <c r="O222" i="13"/>
  <c r="X221" i="13"/>
  <c r="U221" i="13"/>
  <c r="T221" i="13"/>
  <c r="S221" i="13"/>
  <c r="O221" i="13"/>
  <c r="X220" i="13"/>
  <c r="U220" i="13"/>
  <c r="T220" i="13"/>
  <c r="S220" i="13"/>
  <c r="O220" i="13"/>
  <c r="X219" i="13"/>
  <c r="U219" i="13"/>
  <c r="T219" i="13"/>
  <c r="S219" i="13"/>
  <c r="O219" i="13"/>
  <c r="X218" i="13"/>
  <c r="U218" i="13"/>
  <c r="T218" i="13"/>
  <c r="S218" i="13"/>
  <c r="O218" i="13"/>
  <c r="X217" i="13"/>
  <c r="U217" i="13"/>
  <c r="T217" i="13"/>
  <c r="S217" i="13"/>
  <c r="O217" i="13"/>
  <c r="X216" i="13"/>
  <c r="U216" i="13"/>
  <c r="T216" i="13"/>
  <c r="S216" i="13"/>
  <c r="O216" i="13"/>
  <c r="X215" i="13"/>
  <c r="U215" i="13"/>
  <c r="T215" i="13"/>
  <c r="S215" i="13"/>
  <c r="O215" i="13"/>
  <c r="X214" i="13"/>
  <c r="U214" i="13"/>
  <c r="T214" i="13"/>
  <c r="S214" i="13"/>
  <c r="O214" i="13"/>
  <c r="X213" i="13"/>
  <c r="U213" i="13"/>
  <c r="T213" i="13"/>
  <c r="S213" i="13"/>
  <c r="O213" i="13"/>
  <c r="X212" i="13"/>
  <c r="U212" i="13"/>
  <c r="T212" i="13"/>
  <c r="S212" i="13"/>
  <c r="O212" i="13"/>
  <c r="X211" i="13"/>
  <c r="U211" i="13"/>
  <c r="T211" i="13"/>
  <c r="S211" i="13"/>
  <c r="O211" i="13"/>
  <c r="X210" i="13"/>
  <c r="U210" i="13"/>
  <c r="T210" i="13"/>
  <c r="S210" i="13"/>
  <c r="O210" i="13"/>
  <c r="X209" i="13"/>
  <c r="U209" i="13"/>
  <c r="T209" i="13"/>
  <c r="S209" i="13"/>
  <c r="O209" i="13"/>
  <c r="X208" i="13"/>
  <c r="U208" i="13"/>
  <c r="T208" i="13"/>
  <c r="S208" i="13"/>
  <c r="O208" i="13"/>
  <c r="X207" i="13"/>
  <c r="U207" i="13"/>
  <c r="T207" i="13"/>
  <c r="S207" i="13"/>
  <c r="O207" i="13"/>
  <c r="X206" i="13"/>
  <c r="U206" i="13"/>
  <c r="T206" i="13"/>
  <c r="S206" i="13"/>
  <c r="O206" i="13"/>
  <c r="X205" i="13"/>
  <c r="U205" i="13"/>
  <c r="T205" i="13"/>
  <c r="S205" i="13"/>
  <c r="O205" i="13"/>
  <c r="X204" i="13"/>
  <c r="W204" i="13"/>
  <c r="V204" i="13"/>
  <c r="U204" i="13"/>
  <c r="T204" i="13"/>
  <c r="S204" i="13"/>
  <c r="O204" i="13"/>
  <c r="X203" i="13"/>
  <c r="W203" i="13"/>
  <c r="V203" i="13"/>
  <c r="U203" i="13"/>
  <c r="T203" i="13"/>
  <c r="S203" i="13"/>
  <c r="O203" i="13"/>
  <c r="X202" i="13"/>
  <c r="W202" i="13"/>
  <c r="V202" i="13"/>
  <c r="U202" i="13"/>
  <c r="T202" i="13"/>
  <c r="S202" i="13"/>
  <c r="O202" i="13"/>
  <c r="X201" i="13"/>
  <c r="W201" i="13"/>
  <c r="V201" i="13"/>
  <c r="U201" i="13"/>
  <c r="T201" i="13"/>
  <c r="S201" i="13"/>
  <c r="O201" i="13"/>
  <c r="X200" i="13"/>
  <c r="U200" i="13"/>
  <c r="T200" i="13"/>
  <c r="S200" i="13"/>
  <c r="O200" i="13"/>
  <c r="X199" i="13"/>
  <c r="W199" i="13"/>
  <c r="V199" i="13"/>
  <c r="U199" i="13"/>
  <c r="T199" i="13"/>
  <c r="S199" i="13"/>
  <c r="O199" i="13"/>
  <c r="X198" i="13"/>
  <c r="W198" i="13"/>
  <c r="V198" i="13"/>
  <c r="U198" i="13"/>
  <c r="T198" i="13"/>
  <c r="S198" i="13"/>
  <c r="O198" i="13"/>
  <c r="X197" i="13"/>
  <c r="W197" i="13"/>
  <c r="V197" i="13"/>
  <c r="U197" i="13"/>
  <c r="T197" i="13"/>
  <c r="S197" i="13"/>
  <c r="O197" i="13"/>
  <c r="X196" i="13"/>
  <c r="U196" i="13"/>
  <c r="T196" i="13"/>
  <c r="S196" i="13"/>
  <c r="O196" i="13"/>
  <c r="X195" i="13"/>
  <c r="U195" i="13"/>
  <c r="T195" i="13"/>
  <c r="S195" i="13"/>
  <c r="O195" i="13"/>
  <c r="X194" i="13"/>
  <c r="U194" i="13"/>
  <c r="T194" i="13"/>
  <c r="S194" i="13"/>
  <c r="O194" i="13"/>
  <c r="X193" i="13"/>
  <c r="U193" i="13"/>
  <c r="T193" i="13"/>
  <c r="S193" i="13"/>
  <c r="O193" i="13"/>
  <c r="X192" i="13"/>
  <c r="W192" i="13"/>
  <c r="V192" i="13"/>
  <c r="U192" i="13"/>
  <c r="T192" i="13"/>
  <c r="S192" i="13"/>
  <c r="O192" i="13"/>
  <c r="X191" i="13"/>
  <c r="W191" i="13"/>
  <c r="V191" i="13"/>
  <c r="U191" i="13"/>
  <c r="T191" i="13"/>
  <c r="S191" i="13"/>
  <c r="O191" i="13"/>
  <c r="X190" i="13"/>
  <c r="W190" i="13"/>
  <c r="V190" i="13"/>
  <c r="U190" i="13"/>
  <c r="T190" i="13"/>
  <c r="S190" i="13"/>
  <c r="O190" i="13"/>
  <c r="X189" i="13"/>
  <c r="W189" i="13"/>
  <c r="V189" i="13"/>
  <c r="U189" i="13"/>
  <c r="T189" i="13"/>
  <c r="S189" i="13"/>
  <c r="O189" i="13"/>
  <c r="X188" i="13"/>
  <c r="W188" i="13"/>
  <c r="V188" i="13"/>
  <c r="U188" i="13"/>
  <c r="T188" i="13"/>
  <c r="S188" i="13"/>
  <c r="O188" i="13"/>
  <c r="X187" i="13"/>
  <c r="W187" i="13"/>
  <c r="V187" i="13"/>
  <c r="U187" i="13"/>
  <c r="T187" i="13"/>
  <c r="S187" i="13"/>
  <c r="O187" i="13"/>
  <c r="X186" i="13"/>
  <c r="W186" i="13"/>
  <c r="V186" i="13"/>
  <c r="U186" i="13"/>
  <c r="T186" i="13"/>
  <c r="S186" i="13"/>
  <c r="O186" i="13"/>
  <c r="X185" i="13"/>
  <c r="W185" i="13"/>
  <c r="V185" i="13"/>
  <c r="U185" i="13"/>
  <c r="T185" i="13"/>
  <c r="S185" i="13"/>
  <c r="O185" i="13"/>
  <c r="X184" i="13"/>
  <c r="W184" i="13"/>
  <c r="V184" i="13"/>
  <c r="U184" i="13"/>
  <c r="T184" i="13"/>
  <c r="S184" i="13"/>
  <c r="O184" i="13"/>
  <c r="X183" i="13"/>
  <c r="W183" i="13"/>
  <c r="V183" i="13"/>
  <c r="U183" i="13"/>
  <c r="T183" i="13"/>
  <c r="S183" i="13"/>
  <c r="O183" i="13"/>
  <c r="X182" i="13"/>
  <c r="W182" i="13"/>
  <c r="V182" i="13"/>
  <c r="U182" i="13"/>
  <c r="T182" i="13"/>
  <c r="S182" i="13"/>
  <c r="O182" i="13"/>
  <c r="X181" i="13"/>
  <c r="W181" i="13"/>
  <c r="V181" i="13"/>
  <c r="U181" i="13"/>
  <c r="T181" i="13"/>
  <c r="S181" i="13"/>
  <c r="O181" i="13"/>
  <c r="X180" i="13"/>
  <c r="W180" i="13"/>
  <c r="V180" i="13"/>
  <c r="U180" i="13"/>
  <c r="T180" i="13"/>
  <c r="S180" i="13"/>
  <c r="O180" i="13"/>
  <c r="X179" i="13"/>
  <c r="U179" i="13"/>
  <c r="T179" i="13"/>
  <c r="S179" i="13"/>
  <c r="O179" i="13"/>
  <c r="X178" i="13"/>
  <c r="U178" i="13"/>
  <c r="T178" i="13"/>
  <c r="S178" i="13"/>
  <c r="O178" i="13"/>
  <c r="X177" i="13"/>
  <c r="U177" i="13"/>
  <c r="T177" i="13"/>
  <c r="S177" i="13"/>
  <c r="O177" i="13"/>
  <c r="X176" i="13"/>
  <c r="U176" i="13"/>
  <c r="T176" i="13"/>
  <c r="S176" i="13"/>
  <c r="O176" i="13"/>
  <c r="X175" i="13"/>
  <c r="U175" i="13"/>
  <c r="T175" i="13"/>
  <c r="S175" i="13"/>
  <c r="O175" i="13"/>
  <c r="X174" i="13"/>
  <c r="U174" i="13"/>
  <c r="T174" i="13"/>
  <c r="S174" i="13"/>
  <c r="O174" i="13"/>
  <c r="X173" i="13"/>
  <c r="U173" i="13"/>
  <c r="T173" i="13"/>
  <c r="S173" i="13"/>
  <c r="O173" i="13"/>
  <c r="X172" i="13"/>
  <c r="U172" i="13"/>
  <c r="T172" i="13"/>
  <c r="S172" i="13"/>
  <c r="O172" i="13"/>
  <c r="X171" i="13"/>
  <c r="W171" i="13"/>
  <c r="V171" i="13"/>
  <c r="U171" i="13"/>
  <c r="T171" i="13"/>
  <c r="S171" i="13"/>
  <c r="O171" i="13"/>
  <c r="X170" i="13"/>
  <c r="W170" i="13"/>
  <c r="V170" i="13"/>
  <c r="U170" i="13"/>
  <c r="T170" i="13"/>
  <c r="S170" i="13"/>
  <c r="O170" i="13"/>
  <c r="X169" i="13"/>
  <c r="W169" i="13"/>
  <c r="V169" i="13"/>
  <c r="U169" i="13"/>
  <c r="T169" i="13"/>
  <c r="S169" i="13"/>
  <c r="O169" i="13"/>
  <c r="X168" i="13"/>
  <c r="W168" i="13"/>
  <c r="V168" i="13"/>
  <c r="U168" i="13"/>
  <c r="T168" i="13"/>
  <c r="S168" i="13"/>
  <c r="O168" i="13"/>
  <c r="X167" i="13"/>
  <c r="W167" i="13"/>
  <c r="V167" i="13"/>
  <c r="U167" i="13"/>
  <c r="T167" i="13"/>
  <c r="S167" i="13"/>
  <c r="O167" i="13"/>
  <c r="X166" i="13"/>
  <c r="W166" i="13"/>
  <c r="V166" i="13"/>
  <c r="U166" i="13"/>
  <c r="T166" i="13"/>
  <c r="S166" i="13"/>
  <c r="O166" i="13"/>
  <c r="X165" i="13"/>
  <c r="W165" i="13"/>
  <c r="V165" i="13"/>
  <c r="U165" i="13"/>
  <c r="T165" i="13"/>
  <c r="S165" i="13"/>
  <c r="O165" i="13"/>
  <c r="X164" i="13"/>
  <c r="W164" i="13"/>
  <c r="V164" i="13"/>
  <c r="U164" i="13"/>
  <c r="T164" i="13"/>
  <c r="S164" i="13"/>
  <c r="O164" i="13"/>
  <c r="X163" i="13"/>
  <c r="W163" i="13"/>
  <c r="V163" i="13"/>
  <c r="U163" i="13"/>
  <c r="T163" i="13"/>
  <c r="S163" i="13"/>
  <c r="O163" i="13"/>
  <c r="X162" i="13"/>
  <c r="W162" i="13"/>
  <c r="V162" i="13"/>
  <c r="U162" i="13"/>
  <c r="T162" i="13"/>
  <c r="S162" i="13"/>
  <c r="O162" i="13"/>
  <c r="X161" i="13"/>
  <c r="W161" i="13"/>
  <c r="V161" i="13"/>
  <c r="U161" i="13"/>
  <c r="T161" i="13"/>
  <c r="S161" i="13"/>
  <c r="O161" i="13"/>
  <c r="X160" i="13"/>
  <c r="W160" i="13"/>
  <c r="V160" i="13"/>
  <c r="U160" i="13"/>
  <c r="T160" i="13"/>
  <c r="S160" i="13"/>
  <c r="O160" i="13"/>
  <c r="X159" i="13"/>
  <c r="W159" i="13"/>
  <c r="V159" i="13"/>
  <c r="U159" i="13"/>
  <c r="T159" i="13"/>
  <c r="S159" i="13"/>
  <c r="O159" i="13"/>
  <c r="X158" i="13"/>
  <c r="W158" i="13"/>
  <c r="V158" i="13"/>
  <c r="U158" i="13"/>
  <c r="T158" i="13"/>
  <c r="S158" i="13"/>
  <c r="O158" i="13"/>
  <c r="X157" i="13"/>
  <c r="W157" i="13"/>
  <c r="V157" i="13"/>
  <c r="U157" i="13"/>
  <c r="T157" i="13"/>
  <c r="S157" i="13"/>
  <c r="O157" i="13"/>
  <c r="X156" i="13"/>
  <c r="W156" i="13"/>
  <c r="V156" i="13"/>
  <c r="U156" i="13"/>
  <c r="T156" i="13"/>
  <c r="S156" i="13"/>
  <c r="O156" i="13"/>
  <c r="X155" i="13"/>
  <c r="W155" i="13"/>
  <c r="V155" i="13"/>
  <c r="U155" i="13"/>
  <c r="T155" i="13"/>
  <c r="S155" i="13"/>
  <c r="O155" i="13"/>
  <c r="X154" i="13"/>
  <c r="W154" i="13"/>
  <c r="V154" i="13"/>
  <c r="U154" i="13"/>
  <c r="T154" i="13"/>
  <c r="S154" i="13"/>
  <c r="O154" i="13"/>
  <c r="X153" i="13"/>
  <c r="W153" i="13"/>
  <c r="V153" i="13"/>
  <c r="U153" i="13"/>
  <c r="T153" i="13"/>
  <c r="S153" i="13"/>
  <c r="O153" i="13"/>
  <c r="X152" i="13"/>
  <c r="W152" i="13"/>
  <c r="V152" i="13"/>
  <c r="U152" i="13"/>
  <c r="T152" i="13"/>
  <c r="S152" i="13"/>
  <c r="O152" i="13"/>
  <c r="X151" i="13"/>
  <c r="W151" i="13"/>
  <c r="V151" i="13"/>
  <c r="U151" i="13"/>
  <c r="T151" i="13"/>
  <c r="S151" i="13"/>
  <c r="O151" i="13"/>
  <c r="X150" i="13"/>
  <c r="U150" i="13"/>
  <c r="T150" i="13"/>
  <c r="S150" i="13"/>
  <c r="O150" i="13"/>
  <c r="X149" i="13"/>
  <c r="U149" i="13"/>
  <c r="T149" i="13"/>
  <c r="S149" i="13"/>
  <c r="O149" i="13"/>
  <c r="X148" i="13"/>
  <c r="U148" i="13"/>
  <c r="T148" i="13"/>
  <c r="S148" i="13"/>
  <c r="O148" i="13"/>
  <c r="X147" i="13"/>
  <c r="U147" i="13"/>
  <c r="T147" i="13"/>
  <c r="S147" i="13"/>
  <c r="O147" i="13"/>
  <c r="X146" i="13"/>
  <c r="U146" i="13"/>
  <c r="T146" i="13"/>
  <c r="S146" i="13"/>
  <c r="O146" i="13"/>
  <c r="X145" i="13"/>
  <c r="U145" i="13"/>
  <c r="T145" i="13"/>
  <c r="S145" i="13"/>
  <c r="O145" i="13"/>
  <c r="X144" i="13"/>
  <c r="U144" i="13"/>
  <c r="T144" i="13"/>
  <c r="S144" i="13"/>
  <c r="O144" i="13"/>
  <c r="X143" i="13"/>
  <c r="U143" i="13"/>
  <c r="T143" i="13"/>
  <c r="S143" i="13"/>
  <c r="O143" i="13"/>
  <c r="X142" i="13"/>
  <c r="U142" i="13"/>
  <c r="T142" i="13"/>
  <c r="S142" i="13"/>
  <c r="O142" i="13"/>
  <c r="X141" i="13"/>
  <c r="U141" i="13"/>
  <c r="T141" i="13"/>
  <c r="S141" i="13"/>
  <c r="O141" i="13"/>
  <c r="X140" i="13"/>
  <c r="U140" i="13"/>
  <c r="T140" i="13"/>
  <c r="S140" i="13"/>
  <c r="O140" i="13"/>
  <c r="X139" i="13"/>
  <c r="U139" i="13"/>
  <c r="T139" i="13"/>
  <c r="S139" i="13"/>
  <c r="O139" i="13"/>
  <c r="X138" i="13"/>
  <c r="U138" i="13"/>
  <c r="T138" i="13"/>
  <c r="S138" i="13"/>
  <c r="O138" i="13"/>
  <c r="X137" i="13"/>
  <c r="U137" i="13"/>
  <c r="T137" i="13"/>
  <c r="S137" i="13"/>
  <c r="O137" i="13"/>
  <c r="X136" i="13"/>
  <c r="U136" i="13"/>
  <c r="T136" i="13"/>
  <c r="S136" i="13"/>
  <c r="O136" i="13"/>
  <c r="X135" i="13"/>
  <c r="U135" i="13"/>
  <c r="T135" i="13"/>
  <c r="S135" i="13"/>
  <c r="O135" i="13"/>
  <c r="X134" i="13"/>
  <c r="U134" i="13"/>
  <c r="T134" i="13"/>
  <c r="S134" i="13"/>
  <c r="O134" i="13"/>
  <c r="X133" i="13"/>
  <c r="U133" i="13"/>
  <c r="T133" i="13"/>
  <c r="S133" i="13"/>
  <c r="O133" i="13"/>
  <c r="X132" i="13"/>
  <c r="U132" i="13"/>
  <c r="T132" i="13"/>
  <c r="S132" i="13"/>
  <c r="O132" i="13"/>
  <c r="X131" i="13"/>
  <c r="W131" i="13"/>
  <c r="V131" i="13"/>
  <c r="U131" i="13"/>
  <c r="T131" i="13"/>
  <c r="S131" i="13"/>
  <c r="O131" i="13"/>
  <c r="X130" i="13"/>
  <c r="W130" i="13"/>
  <c r="V130" i="13"/>
  <c r="U130" i="13"/>
  <c r="T130" i="13"/>
  <c r="S130" i="13"/>
  <c r="O130" i="13"/>
  <c r="X129" i="13"/>
  <c r="W129" i="13"/>
  <c r="V129" i="13"/>
  <c r="U129" i="13"/>
  <c r="T129" i="13"/>
  <c r="S129" i="13"/>
  <c r="O129" i="13"/>
  <c r="X128" i="13"/>
  <c r="W128" i="13"/>
  <c r="V128" i="13"/>
  <c r="U128" i="13"/>
  <c r="T128" i="13"/>
  <c r="S128" i="13"/>
  <c r="O128" i="13"/>
  <c r="X127" i="13"/>
  <c r="W127" i="13"/>
  <c r="V127" i="13"/>
  <c r="U127" i="13"/>
  <c r="T127" i="13"/>
  <c r="S127" i="13"/>
  <c r="O127" i="13"/>
  <c r="X126" i="13"/>
  <c r="W126" i="13"/>
  <c r="V126" i="13"/>
  <c r="U126" i="13"/>
  <c r="T126" i="13"/>
  <c r="S126" i="13"/>
  <c r="O126" i="13"/>
  <c r="X125" i="13"/>
  <c r="W125" i="13"/>
  <c r="V125" i="13"/>
  <c r="U125" i="13"/>
  <c r="T125" i="13"/>
  <c r="S125" i="13"/>
  <c r="O125" i="13"/>
  <c r="X124" i="13"/>
  <c r="W124" i="13"/>
  <c r="V124" i="13"/>
  <c r="U124" i="13"/>
  <c r="T124" i="13"/>
  <c r="S124" i="13"/>
  <c r="O124" i="13"/>
  <c r="X123" i="13"/>
  <c r="U123" i="13"/>
  <c r="T123" i="13"/>
  <c r="S123" i="13"/>
  <c r="O123" i="13"/>
  <c r="X122" i="13"/>
  <c r="W122" i="13"/>
  <c r="V122" i="13"/>
  <c r="U122" i="13"/>
  <c r="T122" i="13"/>
  <c r="S122" i="13"/>
  <c r="O122" i="13"/>
  <c r="X121" i="13"/>
  <c r="W121" i="13"/>
  <c r="V121" i="13"/>
  <c r="U121" i="13"/>
  <c r="T121" i="13"/>
  <c r="S121" i="13"/>
  <c r="O121" i="13"/>
  <c r="X120" i="13"/>
  <c r="W120" i="13"/>
  <c r="V120" i="13"/>
  <c r="U120" i="13"/>
  <c r="T120" i="13"/>
  <c r="S120" i="13"/>
  <c r="O120" i="13"/>
  <c r="X119" i="13"/>
  <c r="W119" i="13"/>
  <c r="V119" i="13"/>
  <c r="U119" i="13"/>
  <c r="T119" i="13"/>
  <c r="S119" i="13"/>
  <c r="O119" i="13"/>
  <c r="X118" i="13"/>
  <c r="W118" i="13"/>
  <c r="V118" i="13"/>
  <c r="U118" i="13"/>
  <c r="T118" i="13"/>
  <c r="S118" i="13"/>
  <c r="O118" i="13"/>
  <c r="X117" i="13"/>
  <c r="W117" i="13"/>
  <c r="V117" i="13"/>
  <c r="U117" i="13"/>
  <c r="T117" i="13"/>
  <c r="S117" i="13"/>
  <c r="O117" i="13"/>
  <c r="X116" i="13"/>
  <c r="W116" i="13"/>
  <c r="V116" i="13"/>
  <c r="U116" i="13"/>
  <c r="T116" i="13"/>
  <c r="S116" i="13"/>
  <c r="O116" i="13"/>
  <c r="X115" i="13"/>
  <c r="W115" i="13"/>
  <c r="V115" i="13"/>
  <c r="U115" i="13"/>
  <c r="T115" i="13"/>
  <c r="S115" i="13"/>
  <c r="O115" i="13"/>
  <c r="X114" i="13"/>
  <c r="W114" i="13"/>
  <c r="V114" i="13"/>
  <c r="U114" i="13"/>
  <c r="T114" i="13"/>
  <c r="S114" i="13"/>
  <c r="O114" i="13"/>
  <c r="X113" i="13"/>
  <c r="W113" i="13"/>
  <c r="V113" i="13"/>
  <c r="U113" i="13"/>
  <c r="T113" i="13"/>
  <c r="S113" i="13"/>
  <c r="O113" i="13"/>
  <c r="X112" i="13"/>
  <c r="W112" i="13"/>
  <c r="V112" i="13"/>
  <c r="U112" i="13"/>
  <c r="T112" i="13"/>
  <c r="S112" i="13"/>
  <c r="O112" i="13"/>
  <c r="X111" i="13"/>
  <c r="W111" i="13"/>
  <c r="V111" i="13"/>
  <c r="U111" i="13"/>
  <c r="T111" i="13"/>
  <c r="S111" i="13"/>
  <c r="O111" i="13"/>
  <c r="X110" i="13"/>
  <c r="W110" i="13"/>
  <c r="V110" i="13"/>
  <c r="U110" i="13"/>
  <c r="T110" i="13"/>
  <c r="S110" i="13"/>
  <c r="O110" i="13"/>
  <c r="X109" i="13"/>
  <c r="W109" i="13"/>
  <c r="V109" i="13"/>
  <c r="U109" i="13"/>
  <c r="T109" i="13"/>
  <c r="S109" i="13"/>
  <c r="O109" i="13"/>
  <c r="X108" i="13"/>
  <c r="W108" i="13"/>
  <c r="V108" i="13"/>
  <c r="U108" i="13"/>
  <c r="T108" i="13"/>
  <c r="S108" i="13"/>
  <c r="O108" i="13"/>
  <c r="X107" i="13"/>
  <c r="W107" i="13"/>
  <c r="V107" i="13"/>
  <c r="U107" i="13"/>
  <c r="T107" i="13"/>
  <c r="S107" i="13"/>
  <c r="O107" i="13"/>
  <c r="X106" i="13"/>
  <c r="W106" i="13"/>
  <c r="V106" i="13"/>
  <c r="U106" i="13"/>
  <c r="T106" i="13"/>
  <c r="S106" i="13"/>
  <c r="O106" i="13"/>
  <c r="X105" i="13"/>
  <c r="W105" i="13"/>
  <c r="V105" i="13"/>
  <c r="U105" i="13"/>
  <c r="T105" i="13"/>
  <c r="S105" i="13"/>
  <c r="O105" i="13"/>
  <c r="X104" i="13"/>
  <c r="W104" i="13"/>
  <c r="V104" i="13"/>
  <c r="U104" i="13"/>
  <c r="T104" i="13"/>
  <c r="S104" i="13"/>
  <c r="O104" i="13"/>
  <c r="X103" i="13"/>
  <c r="W103" i="13"/>
  <c r="V103" i="13"/>
  <c r="U103" i="13"/>
  <c r="T103" i="13"/>
  <c r="S103" i="13"/>
  <c r="O103" i="13"/>
  <c r="X102" i="13"/>
  <c r="U102" i="13"/>
  <c r="T102" i="13"/>
  <c r="S102" i="13"/>
  <c r="O102" i="13"/>
  <c r="X101" i="13"/>
  <c r="U101" i="13"/>
  <c r="T101" i="13"/>
  <c r="S101" i="13"/>
  <c r="O101" i="13"/>
  <c r="X100" i="13"/>
  <c r="W100" i="13"/>
  <c r="V100" i="13"/>
  <c r="U100" i="13"/>
  <c r="T100" i="13"/>
  <c r="S100" i="13"/>
  <c r="O100" i="13"/>
  <c r="X99" i="13"/>
  <c r="W99" i="13"/>
  <c r="V99" i="13"/>
  <c r="U99" i="13"/>
  <c r="T99" i="13"/>
  <c r="S99" i="13"/>
  <c r="O99" i="13"/>
  <c r="X98" i="13"/>
  <c r="W98" i="13"/>
  <c r="V98" i="13"/>
  <c r="U98" i="13"/>
  <c r="T98" i="13"/>
  <c r="S98" i="13"/>
  <c r="O98" i="13"/>
  <c r="X97" i="13"/>
  <c r="W97" i="13"/>
  <c r="V97" i="13"/>
  <c r="U97" i="13"/>
  <c r="T97" i="13"/>
  <c r="S97" i="13"/>
  <c r="O97" i="13"/>
  <c r="X96" i="13"/>
  <c r="U96" i="13"/>
  <c r="T96" i="13"/>
  <c r="S96" i="13"/>
  <c r="O96" i="13"/>
  <c r="X95" i="13"/>
  <c r="U95" i="13"/>
  <c r="T95" i="13"/>
  <c r="S95" i="13"/>
  <c r="O95" i="13"/>
  <c r="X94" i="13"/>
  <c r="U94" i="13"/>
  <c r="T94" i="13"/>
  <c r="S94" i="13"/>
  <c r="O94" i="13"/>
  <c r="X93" i="13"/>
  <c r="U93" i="13"/>
  <c r="T93" i="13"/>
  <c r="S93" i="13"/>
  <c r="O93" i="13"/>
  <c r="X92" i="13"/>
  <c r="U92" i="13"/>
  <c r="T92" i="13"/>
  <c r="S92" i="13"/>
  <c r="O92" i="13"/>
  <c r="X91" i="13"/>
  <c r="U91" i="13"/>
  <c r="T91" i="13"/>
  <c r="S91" i="13"/>
  <c r="O91" i="13"/>
  <c r="X90" i="13"/>
  <c r="W90" i="13"/>
  <c r="V90" i="13"/>
  <c r="U90" i="13"/>
  <c r="T90" i="13"/>
  <c r="S90" i="13"/>
  <c r="O90" i="13"/>
  <c r="X89" i="13"/>
  <c r="W89" i="13"/>
  <c r="V89" i="13"/>
  <c r="U89" i="13"/>
  <c r="T89" i="13"/>
  <c r="S89" i="13"/>
  <c r="O89" i="13"/>
  <c r="X88" i="13"/>
  <c r="W88" i="13"/>
  <c r="V88" i="13"/>
  <c r="U88" i="13"/>
  <c r="T88" i="13"/>
  <c r="S88" i="13"/>
  <c r="O88" i="13"/>
  <c r="X87" i="13"/>
  <c r="W87" i="13"/>
  <c r="V87" i="13"/>
  <c r="U87" i="13"/>
  <c r="T87" i="13"/>
  <c r="S87" i="13"/>
  <c r="O87" i="13"/>
  <c r="X86" i="13"/>
  <c r="W86" i="13"/>
  <c r="V86" i="13"/>
  <c r="U86" i="13"/>
  <c r="T86" i="13"/>
  <c r="S86" i="13"/>
  <c r="O86" i="13"/>
  <c r="X85" i="13"/>
  <c r="U85" i="13"/>
  <c r="T85" i="13"/>
  <c r="S85" i="13"/>
  <c r="O85" i="13"/>
  <c r="X84" i="13"/>
  <c r="U84" i="13"/>
  <c r="T84" i="13"/>
  <c r="S84" i="13"/>
  <c r="O84" i="13"/>
  <c r="X83" i="13"/>
  <c r="U83" i="13"/>
  <c r="T83" i="13"/>
  <c r="S83" i="13"/>
  <c r="O83" i="13"/>
  <c r="X82" i="13"/>
  <c r="W82" i="13"/>
  <c r="V82" i="13"/>
  <c r="U82" i="13"/>
  <c r="T82" i="13"/>
  <c r="S82" i="13"/>
  <c r="O82" i="13"/>
  <c r="X81" i="13"/>
  <c r="W81" i="13"/>
  <c r="V81" i="13"/>
  <c r="U81" i="13"/>
  <c r="T81" i="13"/>
  <c r="S81" i="13"/>
  <c r="O81" i="13"/>
  <c r="X80" i="13"/>
  <c r="U80" i="13"/>
  <c r="T80" i="13"/>
  <c r="S80" i="13"/>
  <c r="O80" i="13"/>
  <c r="X79" i="13"/>
  <c r="U79" i="13"/>
  <c r="T79" i="13"/>
  <c r="S79" i="13"/>
  <c r="O79" i="13"/>
  <c r="X78" i="13"/>
  <c r="W78" i="13"/>
  <c r="V78" i="13"/>
  <c r="U78" i="13"/>
  <c r="T78" i="13"/>
  <c r="S78" i="13"/>
  <c r="O78" i="13"/>
  <c r="X77" i="13"/>
  <c r="W77" i="13"/>
  <c r="V77" i="13"/>
  <c r="U77" i="13"/>
  <c r="T77" i="13"/>
  <c r="S77" i="13"/>
  <c r="O77" i="13"/>
  <c r="X76" i="13"/>
  <c r="W76" i="13"/>
  <c r="V76" i="13"/>
  <c r="U76" i="13"/>
  <c r="T76" i="13"/>
  <c r="S76" i="13"/>
  <c r="O76" i="13"/>
  <c r="X75" i="13"/>
  <c r="W75" i="13"/>
  <c r="V75" i="13"/>
  <c r="U75" i="13"/>
  <c r="T75" i="13"/>
  <c r="S75" i="13"/>
  <c r="O75" i="13"/>
  <c r="X74" i="13"/>
  <c r="W74" i="13"/>
  <c r="V74" i="13"/>
  <c r="U74" i="13"/>
  <c r="T74" i="13"/>
  <c r="S74" i="13"/>
  <c r="O74" i="13"/>
  <c r="X73" i="13"/>
  <c r="W73" i="13"/>
  <c r="V73" i="13"/>
  <c r="U73" i="13"/>
  <c r="T73" i="13"/>
  <c r="S73" i="13"/>
  <c r="O73" i="13"/>
  <c r="X72" i="13"/>
  <c r="W72" i="13"/>
  <c r="V72" i="13"/>
  <c r="U72" i="13"/>
  <c r="T72" i="13"/>
  <c r="S72" i="13"/>
  <c r="O72" i="13"/>
  <c r="X71" i="13"/>
  <c r="W71" i="13"/>
  <c r="V71" i="13"/>
  <c r="U71" i="13"/>
  <c r="T71" i="13"/>
  <c r="S71" i="13"/>
  <c r="O71" i="13"/>
  <c r="X70" i="13"/>
  <c r="W70" i="13"/>
  <c r="V70" i="13"/>
  <c r="U70" i="13"/>
  <c r="T70" i="13"/>
  <c r="S70" i="13"/>
  <c r="O70" i="13"/>
  <c r="X69" i="13"/>
  <c r="W69" i="13"/>
  <c r="V69" i="13"/>
  <c r="U69" i="13"/>
  <c r="T69" i="13"/>
  <c r="S69" i="13"/>
  <c r="O69" i="13"/>
  <c r="X68" i="13"/>
  <c r="W68" i="13"/>
  <c r="V68" i="13"/>
  <c r="U68" i="13"/>
  <c r="T68" i="13"/>
  <c r="S68" i="13"/>
  <c r="O68" i="13"/>
  <c r="X67" i="13"/>
  <c r="W67" i="13"/>
  <c r="V67" i="13"/>
  <c r="U67" i="13"/>
  <c r="T67" i="13"/>
  <c r="S67" i="13"/>
  <c r="O67" i="13"/>
  <c r="X66" i="13"/>
  <c r="U66" i="13"/>
  <c r="T66" i="13"/>
  <c r="S66" i="13"/>
  <c r="O66" i="13"/>
  <c r="X65" i="13"/>
  <c r="W65" i="13"/>
  <c r="V65" i="13"/>
  <c r="U65" i="13"/>
  <c r="T65" i="13"/>
  <c r="S65" i="13"/>
  <c r="O65" i="13"/>
  <c r="X64" i="13"/>
  <c r="W64" i="13"/>
  <c r="V64" i="13"/>
  <c r="U64" i="13"/>
  <c r="T64" i="13"/>
  <c r="S64" i="13"/>
  <c r="O64" i="13"/>
  <c r="X63" i="13"/>
  <c r="W63" i="13"/>
  <c r="V63" i="13"/>
  <c r="U63" i="13"/>
  <c r="T63" i="13"/>
  <c r="S63" i="13"/>
  <c r="O63" i="13"/>
  <c r="X62" i="13"/>
  <c r="W62" i="13"/>
  <c r="V62" i="13"/>
  <c r="U62" i="13"/>
  <c r="T62" i="13"/>
  <c r="S62" i="13"/>
  <c r="O62" i="13"/>
  <c r="X61" i="13"/>
  <c r="W61" i="13"/>
  <c r="V61" i="13"/>
  <c r="U61" i="13"/>
  <c r="T61" i="13"/>
  <c r="S61" i="13"/>
  <c r="O61" i="13"/>
  <c r="X60" i="13"/>
  <c r="W60" i="13"/>
  <c r="V60" i="13"/>
  <c r="U60" i="13"/>
  <c r="T60" i="13"/>
  <c r="S60" i="13"/>
  <c r="O60" i="13"/>
  <c r="X59" i="13"/>
  <c r="W59" i="13"/>
  <c r="V59" i="13"/>
  <c r="U59" i="13"/>
  <c r="T59" i="13"/>
  <c r="S59" i="13"/>
  <c r="O59" i="13"/>
  <c r="X58" i="13"/>
  <c r="W58" i="13"/>
  <c r="V58" i="13"/>
  <c r="U58" i="13"/>
  <c r="T58" i="13"/>
  <c r="S58" i="13"/>
  <c r="O58" i="13"/>
  <c r="X57" i="13"/>
  <c r="W57" i="13"/>
  <c r="V57" i="13"/>
  <c r="U57" i="13"/>
  <c r="T57" i="13"/>
  <c r="S57" i="13"/>
  <c r="O57" i="13"/>
  <c r="X56" i="13"/>
  <c r="W56" i="13"/>
  <c r="V56" i="13"/>
  <c r="U56" i="13"/>
  <c r="T56" i="13"/>
  <c r="S56" i="13"/>
  <c r="O56" i="13"/>
  <c r="X55" i="13"/>
  <c r="W55" i="13"/>
  <c r="V55" i="13"/>
  <c r="U55" i="13"/>
  <c r="T55" i="13"/>
  <c r="S55" i="13"/>
  <c r="O55" i="13"/>
  <c r="X54" i="13"/>
  <c r="W54" i="13"/>
  <c r="V54" i="13"/>
  <c r="U54" i="13"/>
  <c r="T54" i="13"/>
  <c r="S54" i="13"/>
  <c r="O54" i="13"/>
  <c r="X53" i="13"/>
  <c r="W53" i="13"/>
  <c r="V53" i="13"/>
  <c r="U53" i="13"/>
  <c r="T53" i="13"/>
  <c r="S53" i="13"/>
  <c r="O53" i="13"/>
  <c r="X52" i="13"/>
  <c r="W52" i="13"/>
  <c r="V52" i="13"/>
  <c r="U52" i="13"/>
  <c r="T52" i="13"/>
  <c r="S52" i="13"/>
  <c r="O52" i="13"/>
  <c r="X51" i="13"/>
  <c r="W51" i="13"/>
  <c r="V51" i="13"/>
  <c r="U51" i="13"/>
  <c r="T51" i="13"/>
  <c r="S51" i="13"/>
  <c r="O51" i="13"/>
  <c r="X50" i="13"/>
  <c r="W50" i="13"/>
  <c r="V50" i="13"/>
  <c r="U50" i="13"/>
  <c r="T50" i="13"/>
  <c r="S50" i="13"/>
  <c r="O50" i="13"/>
  <c r="X49" i="13"/>
  <c r="W49" i="13"/>
  <c r="V49" i="13"/>
  <c r="U49" i="13"/>
  <c r="T49" i="13"/>
  <c r="S49" i="13"/>
  <c r="O49" i="13"/>
  <c r="X48" i="13"/>
  <c r="W48" i="13"/>
  <c r="V48" i="13"/>
  <c r="U48" i="13"/>
  <c r="T48" i="13"/>
  <c r="S48" i="13"/>
  <c r="O48" i="13"/>
  <c r="X47" i="13"/>
  <c r="W47" i="13"/>
  <c r="V47" i="13"/>
  <c r="U47" i="13"/>
  <c r="T47" i="13"/>
  <c r="S47" i="13"/>
  <c r="O47" i="13"/>
  <c r="X46" i="13"/>
  <c r="W46" i="13"/>
  <c r="V46" i="13"/>
  <c r="U46" i="13"/>
  <c r="T46" i="13"/>
  <c r="S46" i="13"/>
  <c r="O46" i="13"/>
  <c r="X45" i="13"/>
  <c r="W45" i="13"/>
  <c r="V45" i="13"/>
  <c r="U45" i="13"/>
  <c r="T45" i="13"/>
  <c r="S45" i="13"/>
  <c r="O45" i="13"/>
  <c r="X44" i="13"/>
  <c r="W44" i="13"/>
  <c r="V44" i="13"/>
  <c r="U44" i="13"/>
  <c r="T44" i="13"/>
  <c r="S44" i="13"/>
  <c r="O44" i="13"/>
  <c r="X43" i="13"/>
  <c r="U43" i="13"/>
  <c r="T43" i="13"/>
  <c r="S43" i="13"/>
  <c r="O43" i="13"/>
  <c r="X42" i="13"/>
  <c r="U42" i="13"/>
  <c r="T42" i="13"/>
  <c r="S42" i="13"/>
  <c r="O42" i="13"/>
  <c r="X41" i="13"/>
  <c r="W41" i="13"/>
  <c r="V41" i="13"/>
  <c r="U41" i="13"/>
  <c r="T41" i="13"/>
  <c r="S41" i="13"/>
  <c r="O41" i="13"/>
  <c r="X40" i="13"/>
  <c r="W40" i="13"/>
  <c r="V40" i="13"/>
  <c r="U40" i="13"/>
  <c r="T40" i="13"/>
  <c r="S40" i="13"/>
  <c r="O40" i="13"/>
  <c r="X39" i="13"/>
  <c r="W39" i="13"/>
  <c r="V39" i="13"/>
  <c r="U39" i="13"/>
  <c r="T39" i="13"/>
  <c r="S39" i="13"/>
  <c r="O39" i="13"/>
  <c r="X38" i="13"/>
  <c r="W38" i="13"/>
  <c r="V38" i="13"/>
  <c r="U38" i="13"/>
  <c r="T38" i="13"/>
  <c r="S38" i="13"/>
  <c r="O38" i="13"/>
  <c r="X37" i="13"/>
  <c r="W37" i="13"/>
  <c r="V37" i="13"/>
  <c r="U37" i="13"/>
  <c r="T37" i="13"/>
  <c r="S37" i="13"/>
  <c r="O37" i="13"/>
  <c r="X36" i="13"/>
  <c r="W36" i="13"/>
  <c r="V36" i="13"/>
  <c r="U36" i="13"/>
  <c r="T36" i="13"/>
  <c r="S36" i="13"/>
  <c r="O36" i="13"/>
  <c r="X35" i="13"/>
  <c r="U35" i="13"/>
  <c r="T35" i="13"/>
  <c r="S35" i="13"/>
  <c r="O35" i="13"/>
  <c r="X34" i="13"/>
  <c r="U34" i="13"/>
  <c r="T34" i="13"/>
  <c r="S34" i="13"/>
  <c r="O34" i="13"/>
  <c r="X33" i="13"/>
  <c r="U33" i="13"/>
  <c r="T33" i="13"/>
  <c r="S33" i="13"/>
  <c r="O33" i="13"/>
  <c r="X32" i="13"/>
  <c r="U32" i="13"/>
  <c r="T32" i="13"/>
  <c r="S32" i="13"/>
  <c r="O32" i="13"/>
  <c r="X31" i="13"/>
  <c r="U31" i="13"/>
  <c r="T31" i="13"/>
  <c r="S31" i="13"/>
  <c r="O31" i="13"/>
  <c r="X30" i="13"/>
  <c r="U30" i="13"/>
  <c r="T30" i="13"/>
  <c r="S30" i="13"/>
  <c r="O30" i="13"/>
  <c r="X29" i="13"/>
  <c r="U29" i="13"/>
  <c r="T29" i="13"/>
  <c r="S29" i="13"/>
  <c r="O29" i="13"/>
  <c r="X28" i="13"/>
  <c r="U28" i="13"/>
  <c r="T28" i="13"/>
  <c r="S28" i="13"/>
  <c r="O28" i="13"/>
  <c r="X27" i="13"/>
  <c r="U27" i="13"/>
  <c r="T27" i="13"/>
  <c r="S27" i="13"/>
  <c r="O27" i="13"/>
  <c r="X26" i="13"/>
  <c r="U26" i="13"/>
  <c r="T26" i="13"/>
  <c r="S26" i="13"/>
  <c r="O26" i="13"/>
  <c r="X25" i="13"/>
  <c r="U25" i="13"/>
  <c r="T25" i="13"/>
  <c r="S25" i="13"/>
  <c r="O25" i="13"/>
  <c r="X24" i="13"/>
  <c r="U24" i="13"/>
  <c r="T24" i="13"/>
  <c r="S24" i="13"/>
  <c r="O24" i="13"/>
  <c r="X23" i="13"/>
  <c r="U23" i="13"/>
  <c r="T23" i="13"/>
  <c r="S23" i="13"/>
  <c r="O23" i="13"/>
  <c r="X22" i="13"/>
  <c r="U22" i="13"/>
  <c r="T22" i="13"/>
  <c r="S22" i="13"/>
  <c r="O22" i="13"/>
  <c r="X21" i="13"/>
  <c r="U21" i="13"/>
  <c r="T21" i="13"/>
  <c r="S21" i="13"/>
  <c r="O21" i="13"/>
  <c r="X20" i="13"/>
  <c r="U20" i="13"/>
  <c r="T20" i="13"/>
  <c r="S20" i="13"/>
  <c r="O20" i="13"/>
  <c r="X19" i="13"/>
  <c r="U19" i="13"/>
  <c r="T19" i="13"/>
  <c r="S19" i="13"/>
  <c r="O19" i="13"/>
  <c r="X18" i="13"/>
  <c r="U18" i="13"/>
  <c r="T18" i="13"/>
  <c r="S18" i="13"/>
  <c r="O18" i="13"/>
  <c r="X17" i="13"/>
  <c r="U17" i="13"/>
  <c r="T17" i="13"/>
  <c r="S17" i="13"/>
  <c r="O17" i="13"/>
  <c r="X16" i="13"/>
  <c r="U16" i="13"/>
  <c r="T16" i="13"/>
  <c r="S16" i="13"/>
  <c r="O16" i="13"/>
  <c r="X15" i="13"/>
  <c r="U15" i="13"/>
  <c r="T15" i="13"/>
  <c r="S15" i="13"/>
  <c r="O15" i="13"/>
  <c r="X14" i="13"/>
  <c r="U14" i="13"/>
  <c r="T14" i="13"/>
  <c r="S14" i="13"/>
  <c r="O14" i="13"/>
  <c r="X13" i="13"/>
  <c r="U13" i="13"/>
  <c r="T13" i="13"/>
  <c r="S13" i="13"/>
  <c r="O13" i="13"/>
  <c r="X12" i="13"/>
  <c r="U12" i="13"/>
  <c r="T12" i="13"/>
  <c r="S12" i="13"/>
  <c r="O12" i="13"/>
  <c r="X11" i="13"/>
  <c r="U11" i="13"/>
  <c r="T11" i="13"/>
  <c r="S11" i="13"/>
  <c r="O11" i="13"/>
  <c r="X10" i="13"/>
  <c r="U10" i="13"/>
  <c r="T10" i="13"/>
  <c r="S10" i="13"/>
  <c r="O10" i="13"/>
  <c r="X9" i="13"/>
  <c r="U9" i="13"/>
  <c r="T9" i="13"/>
  <c r="S9" i="13"/>
  <c r="O9" i="13"/>
  <c r="X8" i="13"/>
  <c r="U8" i="13"/>
  <c r="T8" i="13"/>
  <c r="S8" i="13"/>
  <c r="O8" i="13"/>
  <c r="X7" i="13"/>
  <c r="U7" i="13"/>
  <c r="T7" i="13"/>
  <c r="S7" i="13"/>
  <c r="O7" i="13"/>
  <c r="X6" i="13"/>
  <c r="U6" i="13"/>
  <c r="T6" i="13"/>
  <c r="S6" i="13"/>
  <c r="O6" i="13"/>
  <c r="X5" i="13"/>
  <c r="U5" i="13"/>
  <c r="T5" i="13"/>
  <c r="S5" i="13"/>
  <c r="O5" i="13"/>
  <c r="K207" i="15" l="1"/>
  <c r="K205" i="15"/>
  <c r="K203" i="15"/>
  <c r="K201" i="15"/>
  <c r="K199" i="15"/>
  <c r="K197" i="15"/>
  <c r="K195" i="15"/>
  <c r="K193" i="15"/>
  <c r="K191" i="15"/>
  <c r="K189" i="15"/>
  <c r="K187" i="15"/>
  <c r="K185" i="15"/>
  <c r="K183" i="15"/>
  <c r="K181" i="15"/>
  <c r="K179" i="15"/>
  <c r="K177" i="15"/>
  <c r="K175" i="15"/>
  <c r="K173" i="15"/>
  <c r="K171" i="15"/>
  <c r="K169" i="15"/>
  <c r="K167" i="15"/>
  <c r="K165" i="15"/>
  <c r="K163" i="15"/>
  <c r="K161" i="15"/>
  <c r="K159" i="15"/>
  <c r="K157" i="15"/>
  <c r="K155" i="15"/>
  <c r="K153" i="15"/>
  <c r="K151" i="15"/>
  <c r="K149" i="15"/>
  <c r="K147" i="15"/>
  <c r="K145" i="15"/>
  <c r="K143" i="15"/>
  <c r="K141" i="15"/>
  <c r="K139" i="15"/>
  <c r="K137" i="15"/>
  <c r="K135" i="15"/>
  <c r="K133" i="15"/>
  <c r="K131" i="15"/>
  <c r="K129" i="15"/>
  <c r="K127" i="15"/>
  <c r="K125" i="15"/>
  <c r="K123" i="15"/>
  <c r="K121" i="15"/>
  <c r="K119" i="15"/>
  <c r="K117" i="15"/>
  <c r="K115" i="15"/>
  <c r="K113" i="15"/>
  <c r="K111" i="15"/>
  <c r="K109" i="15"/>
  <c r="K107" i="15"/>
  <c r="K105" i="15"/>
  <c r="K103" i="15"/>
  <c r="K101" i="15"/>
  <c r="K99" i="15"/>
  <c r="K97" i="15"/>
  <c r="K95" i="15"/>
  <c r="K93" i="15"/>
  <c r="K91" i="15"/>
  <c r="K89" i="15"/>
  <c r="K87" i="15"/>
  <c r="K85" i="15"/>
  <c r="K83" i="15"/>
  <c r="K81" i="15"/>
  <c r="K79" i="15"/>
  <c r="K77" i="15"/>
  <c r="K75" i="15"/>
  <c r="K73" i="15"/>
  <c r="K71" i="15"/>
  <c r="K69" i="15"/>
  <c r="K67" i="15"/>
  <c r="K206" i="15"/>
  <c r="K204" i="15"/>
  <c r="K202" i="15"/>
  <c r="K200" i="15"/>
  <c r="K198" i="15"/>
  <c r="K196" i="15"/>
  <c r="K194" i="15"/>
  <c r="K192" i="15"/>
  <c r="K190" i="15"/>
  <c r="K188" i="15"/>
  <c r="K186" i="15"/>
  <c r="K184" i="15"/>
  <c r="K182" i="15"/>
  <c r="K180" i="15"/>
  <c r="K178" i="15"/>
  <c r="K176" i="15"/>
  <c r="K174" i="15"/>
  <c r="K172" i="15"/>
  <c r="K170" i="15"/>
  <c r="K168" i="15"/>
  <c r="K166" i="15"/>
  <c r="K164" i="15"/>
  <c r="K162" i="15"/>
  <c r="K160" i="15"/>
  <c r="K158" i="15"/>
  <c r="K156" i="15"/>
  <c r="K154" i="15"/>
  <c r="K152" i="15"/>
  <c r="K150" i="15"/>
  <c r="K148" i="15"/>
  <c r="K146" i="15"/>
  <c r="K144" i="15"/>
  <c r="K142" i="15"/>
  <c r="K140" i="15"/>
  <c r="K138" i="15"/>
  <c r="K136" i="15"/>
  <c r="K134" i="15"/>
  <c r="K132" i="15"/>
  <c r="K130" i="15"/>
  <c r="K128" i="15"/>
  <c r="K126" i="15"/>
  <c r="K124" i="15"/>
  <c r="K122" i="15"/>
  <c r="K120" i="15"/>
  <c r="K118" i="15"/>
  <c r="K116" i="15"/>
  <c r="K114" i="15"/>
  <c r="K112" i="15"/>
  <c r="K110" i="15"/>
  <c r="K108" i="15"/>
  <c r="K106" i="15"/>
  <c r="K104" i="15"/>
  <c r="K102" i="15"/>
  <c r="K100" i="15"/>
  <c r="K98" i="15"/>
  <c r="K96" i="15"/>
  <c r="K94" i="15"/>
  <c r="K92" i="15"/>
  <c r="K90" i="15"/>
  <c r="K88" i="15"/>
  <c r="K86" i="15"/>
  <c r="K84" i="15"/>
  <c r="K82" i="15"/>
  <c r="K80" i="15"/>
  <c r="K78" i="15"/>
  <c r="K76" i="15"/>
  <c r="K74" i="15"/>
  <c r="K72" i="15"/>
  <c r="K70" i="15"/>
  <c r="K68" i="15"/>
  <c r="K66" i="15"/>
  <c r="K64" i="15"/>
  <c r="K62" i="15"/>
  <c r="K60" i="15"/>
  <c r="K58" i="15"/>
  <c r="K56" i="15"/>
  <c r="K54" i="15"/>
  <c r="K52" i="15"/>
  <c r="K50" i="15"/>
  <c r="K48" i="15"/>
  <c r="K46" i="15"/>
  <c r="K44" i="15"/>
  <c r="K42" i="15"/>
  <c r="K40" i="15"/>
  <c r="K38" i="15"/>
  <c r="K61" i="15"/>
  <c r="K53" i="15"/>
  <c r="K45" i="15"/>
  <c r="K37" i="15"/>
  <c r="K35" i="15"/>
  <c r="K33" i="15"/>
  <c r="K31" i="15"/>
  <c r="K29" i="15"/>
  <c r="K27" i="15"/>
  <c r="K25" i="15"/>
  <c r="K23" i="15"/>
  <c r="K21" i="15"/>
  <c r="K19" i="15"/>
  <c r="K17" i="15"/>
  <c r="K15" i="15"/>
  <c r="K13" i="15"/>
  <c r="K11" i="15"/>
  <c r="K9" i="15"/>
  <c r="K7" i="15"/>
  <c r="K5" i="15"/>
  <c r="K3" i="15"/>
  <c r="K63" i="15"/>
  <c r="K55" i="15"/>
  <c r="K47" i="15"/>
  <c r="K39" i="15"/>
  <c r="K65" i="15"/>
  <c r="K57" i="15"/>
  <c r="K49" i="15"/>
  <c r="K41" i="15"/>
  <c r="K36" i="15"/>
  <c r="K34" i="15"/>
  <c r="K32" i="15"/>
  <c r="K30" i="15"/>
  <c r="K28" i="15"/>
  <c r="K26" i="15"/>
  <c r="K24" i="15"/>
  <c r="K22" i="15"/>
  <c r="K20" i="15"/>
  <c r="K18" i="15"/>
  <c r="K16" i="15"/>
  <c r="K14" i="15"/>
  <c r="K12" i="15"/>
  <c r="K10" i="15"/>
  <c r="K8" i="15"/>
  <c r="K6" i="15"/>
  <c r="K4" i="15"/>
  <c r="K2" i="15"/>
  <c r="K59" i="15"/>
  <c r="K51" i="15"/>
  <c r="K43" i="15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17" i="3"/>
  <c r="I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A205" i="4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K204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C16" i="4"/>
  <c r="B15" i="4"/>
  <c r="C15" i="4" s="1"/>
  <c r="D15" i="4" s="1"/>
  <c r="E15" i="4" s="1"/>
  <c r="F15" i="4" s="1"/>
  <c r="G15" i="4" s="1"/>
  <c r="H15" i="4" s="1"/>
  <c r="I15" i="4" s="1"/>
  <c r="J15" i="4" s="1"/>
  <c r="K15" i="4" s="1"/>
  <c r="I204" i="3" l="1"/>
  <c r="I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C29" i="3"/>
  <c r="C28" i="3"/>
  <c r="C27" i="3"/>
  <c r="C26" i="3"/>
  <c r="C25" i="3"/>
  <c r="C24" i="3"/>
  <c r="C23" i="3"/>
  <c r="C22" i="3"/>
  <c r="C21" i="3"/>
  <c r="C20" i="3"/>
  <c r="C19" i="3"/>
  <c r="C18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C16" i="3"/>
  <c r="B15" i="3"/>
  <c r="C15" i="3" s="1"/>
  <c r="D15" i="3" s="1"/>
  <c r="E15" i="3" s="1"/>
  <c r="F15" i="3" s="1"/>
  <c r="G15" i="3" s="1"/>
  <c r="H15" i="3" s="1"/>
  <c r="I15" i="3" s="1"/>
  <c r="J15" i="3" s="1"/>
  <c r="K15" i="3" s="1"/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 l="1"/>
  <c r="C18" i="1"/>
  <c r="C17" i="1"/>
  <c r="C16" i="1"/>
  <c r="B15" i="1"/>
  <c r="C15" i="1" s="1"/>
  <c r="D15" i="1" s="1"/>
  <c r="E15" i="1" s="1"/>
  <c r="F15" i="1" s="1"/>
  <c r="G15" i="1" s="1"/>
  <c r="H15" i="1" s="1"/>
  <c r="I15" i="1" s="1"/>
  <c r="J15" i="1" s="1"/>
  <c r="K15" i="1" s="1"/>
  <c r="K19" i="1"/>
  <c r="K18" i="1"/>
  <c r="K17" i="1"/>
  <c r="K16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<sst xmlns="http://schemas.openxmlformats.org/spreadsheetml/2006/main" count="18534" uniqueCount="5786">
  <si>
    <t>ЗАТВЕРДЖУЮ</t>
  </si>
  <si>
    <t>______________________20____р.</t>
  </si>
  <si>
    <t>М.П.</t>
  </si>
  <si>
    <t xml:space="preserve">ВІДОМІСТЬ </t>
  </si>
  <si>
    <t>про майно, що пропонується до списання станом на ________________20___р.</t>
  </si>
  <si>
    <t xml:space="preserve">Рік випуску/ дата введення в експлуатацію </t>
  </si>
  <si>
    <t xml:space="preserve">інвентарний </t>
  </si>
  <si>
    <t xml:space="preserve">заводський </t>
  </si>
  <si>
    <t>паспортний</t>
  </si>
  <si>
    <t>Інформація про проведення модернізації, модифікації, добудови, дообладнення, реконструкції</t>
  </si>
  <si>
    <t>Вартість здійснених капітальних інвестицій, гривень</t>
  </si>
  <si>
    <t xml:space="preserve">Первісна (переоцінена) вартість, гривень </t>
  </si>
  <si>
    <t xml:space="preserve">Сума нарахованого зносу, гривень </t>
  </si>
  <si>
    <t xml:space="preserve">Балансова (залишкова) вртість, гривень </t>
  </si>
  <si>
    <t xml:space="preserve">Головний бухгалтер </t>
  </si>
  <si>
    <t>Найменування об'єкта</t>
  </si>
  <si>
    <t xml:space="preserve">Номер об'єкта </t>
  </si>
  <si>
    <t>Дані про дорогоцінні метали</t>
  </si>
  <si>
    <t xml:space="preserve"> (подаються у разі їх наявності за кожним об'єктом)</t>
  </si>
  <si>
    <t>СЕА-11200000055/000</t>
  </si>
  <si>
    <t>СЕА-11200000051/000</t>
  </si>
  <si>
    <t>АТ-112100001638/000</t>
  </si>
  <si>
    <t>АТ-112100001637/000</t>
  </si>
  <si>
    <t>01.12.2008 0:00:00</t>
  </si>
  <si>
    <t>01.09.2004 0:00:00</t>
  </si>
  <si>
    <t>23.12.2013 0:00:00</t>
  </si>
  <si>
    <t>Водонагрівач (1 шт.)</t>
  </si>
  <si>
    <t>ТАБЛО ІНФОРМАЦІЙНЕ 1000Х650ММ Напис "УВАГА,ДОЩ,ТУМАН,ОЖЕЛЕДИЦЯ,СНІГОПАД"</t>
  </si>
  <si>
    <t>ТАБЛО ІНФОРМАЦІЙНЕ ДВОСТОРОННЄ 300Х650ММ Напис "Бережись автомобіля"</t>
  </si>
  <si>
    <t>ГОРГОЦЬКИЙ ОЛЕКСАНДР ВАСИЛЬОВИЧ</t>
  </si>
  <si>
    <t>31.05.2018 0:00:00</t>
  </si>
  <si>
    <t>ВИПУСКУ</t>
  </si>
  <si>
    <t>ВВЕДЕННЯ</t>
  </si>
  <si>
    <t>МОЛ</t>
  </si>
  <si>
    <t>В.Є. БІНД</t>
  </si>
  <si>
    <t>Директор   КП "КИЇВТЕПЛОЕНЕРГО"</t>
  </si>
  <si>
    <t>Т.А. ТЕРЕЩЕНКО</t>
  </si>
  <si>
    <t>СЕА-10410000527/000</t>
  </si>
  <si>
    <t>СЕА-10400000092/000</t>
  </si>
  <si>
    <t>СЕА-10400000093/000</t>
  </si>
  <si>
    <t>СЕА-10400000094/000</t>
  </si>
  <si>
    <t>СЕА-10600000091/000</t>
  </si>
  <si>
    <t>СЕА-10600000142/000</t>
  </si>
  <si>
    <t>СЕА-10600000141/000</t>
  </si>
  <si>
    <t>СЕА-10600000140/000</t>
  </si>
  <si>
    <t>СЕА-10600000139/000</t>
  </si>
  <si>
    <t>СЕА-10600000105/000</t>
  </si>
  <si>
    <t>СЕА-10610000440/000</t>
  </si>
  <si>
    <t>СЕА-10610000301/000</t>
  </si>
  <si>
    <t>СЕА-10610000300/000</t>
  </si>
  <si>
    <t>СЕА-10610000445/000</t>
  </si>
  <si>
    <t>Радиотелефон Panasonic</t>
  </si>
  <si>
    <t>верстак слесарный с тисками</t>
  </si>
  <si>
    <t>Сейф офисный 2-х дверный</t>
  </si>
  <si>
    <t>шкаф металлический</t>
  </si>
  <si>
    <t>блок шкафов</t>
  </si>
  <si>
    <t>Сейф специальный</t>
  </si>
  <si>
    <t>Механизм для открывания ворот</t>
  </si>
  <si>
    <t>КОРОТКОРУЧКО ОЛЕКСАНДР МИКОЛАЙОВИЧ</t>
  </si>
  <si>
    <t>01.02.1997</t>
  </si>
  <si>
    <t>01.06.1992</t>
  </si>
  <si>
    <t>01.10.1995</t>
  </si>
  <si>
    <t>01.03.1997</t>
  </si>
  <si>
    <t>01.12.1997</t>
  </si>
  <si>
    <t>01.05.1990</t>
  </si>
  <si>
    <t>31.05.2018</t>
  </si>
  <si>
    <t>!!! Не ПЕЧАТАТЬ !!!</t>
  </si>
  <si>
    <t>ГАЗ-33023 грузопассаж. №08776 КА</t>
  </si>
  <si>
    <t>ЗИЛ-130 груз.платформа №39464 КА</t>
  </si>
  <si>
    <t>ЗИЛ-131 спец.фургон  №08983 КА</t>
  </si>
  <si>
    <t>ГАЗ-330210 грузобортовой №19543 КА</t>
  </si>
  <si>
    <t>ЗИЛ-5301 №12075 КА</t>
  </si>
  <si>
    <t>ГАЗ-2705 грузовой фургон №00543 КА</t>
  </si>
  <si>
    <t>УРАЛ-5557 автокран №6446 КИУ</t>
  </si>
  <si>
    <t>УРАЛ-5557 автокран №6445 КИУ</t>
  </si>
  <si>
    <t>ГАЗ-32213 микроавтобус №07485 КА</t>
  </si>
  <si>
    <t>ГАЗ-330210 Газель груз.платф.№19668 КА</t>
  </si>
  <si>
    <t>ГАЗ-53 грузовой фургон №АА 8406 КО</t>
  </si>
  <si>
    <t>ЗИЛ-130 грузовая платформа №05583 КА</t>
  </si>
  <si>
    <t>КАМАЗ-53212 грузовая платформа №АА 3658 АІ</t>
  </si>
  <si>
    <t>ГАЗ-53-27 вантажний фургон №19674 КА</t>
  </si>
  <si>
    <t>ГАЗ-330210 грузовая платформа №19571 КА</t>
  </si>
  <si>
    <t>ГАЗ-2705 грузопассаж.№00542 КА</t>
  </si>
  <si>
    <t>Установка кранова УРАЛ-5557 автокран №6445 КИУ</t>
  </si>
  <si>
    <t>Установка кранова УРАЛ-5557 автокран №6446 КИУ</t>
  </si>
  <si>
    <t>ГАЗ-3307 спец.авар. №07519 КА</t>
  </si>
  <si>
    <t>ГАЗ-3309 спец.авар №07168 КА</t>
  </si>
  <si>
    <t>Насосне обладнання на ЗИЛ-138 цистерна пожар. №00614 КА</t>
  </si>
  <si>
    <t>Автономний обігрівач на ГАЗ-3307 спец.аварійна №06774 КА</t>
  </si>
  <si>
    <t>Генератор синхронный на ГАЗ-3307 спец.аварійна №06774 КА</t>
  </si>
  <si>
    <t>ГАЗ-52-01 спец.аварийная №19548 КА</t>
  </si>
  <si>
    <t>ГАЗ-52-01 спец.аварийная №16460 КА</t>
  </si>
  <si>
    <t>ГАЗ-5228 спец. авар. №06923 КА</t>
  </si>
  <si>
    <t>ГАЗ-5227 спец. авар. №06910 КА</t>
  </si>
  <si>
    <t>Цистерна з насосним обладнанням на АВТОМОБІЛЬ ЗИЛ-130 держ.номер АА 0341 СЕ</t>
  </si>
  <si>
    <t>Самоскид ЗИЛ-ММЗ-554, д.н.  № АА 3561 КН (капітальний ремонт)</t>
  </si>
  <si>
    <t>ЗИЛ-130   №  22256 КА</t>
  </si>
  <si>
    <t>ЗИЛ-130  № 01675 КА</t>
  </si>
  <si>
    <t>ЗИЛ-130  №  АА 0341 СЕ</t>
  </si>
  <si>
    <t>Самоскид ЗИЛ-ММЗ-554, д.н.  № АА 3561 КН</t>
  </si>
  <si>
    <t>ЗИЛ-433360  №  АА 3321 КЕ</t>
  </si>
  <si>
    <t>МИКРОАВТОБУС НИССАН-УРВАН 2.5 держ.номер 00698 КА</t>
  </si>
  <si>
    <t>АВТОМОБИЛЬ ЛЕГКОВОЙ  ШЕВРОЛЕ  № 80146 КА</t>
  </si>
  <si>
    <t>ГАЗ 2217   № 24888 КА</t>
  </si>
  <si>
    <t>ЗАЗ-11021  легковой  № 26383 КА</t>
  </si>
  <si>
    <t>ВАЗ-21043 №25837 КА</t>
  </si>
  <si>
    <t>ВАЗ-21061 №15446 КА</t>
  </si>
  <si>
    <t>ГАЗ-3110 №15477 КА</t>
  </si>
  <si>
    <t>УАЗ-31514 №24785 КА</t>
  </si>
  <si>
    <t>ГАЗ-3110 № АА 4623 КР</t>
  </si>
  <si>
    <t>УАЗ-2206 сп.лаб. №05100 КА</t>
  </si>
  <si>
    <t>ЧПК-3303 спец.авар. №2790 КИТ</t>
  </si>
  <si>
    <t>ГАЗ-53-12 спец.аварийная №19766 КА</t>
  </si>
  <si>
    <t>ГАЗ-53-28 срец.аварийная №19511 КА</t>
  </si>
  <si>
    <t>ЗИЛ-133ГЯ КС-3575 автокран №19504 КА</t>
  </si>
  <si>
    <t>ГАЗ-5227 спец. авар. №10532 КА</t>
  </si>
  <si>
    <t>ГАЗ-5227 спец. авар. №06911 КА</t>
  </si>
  <si>
    <t>ГАЗ-5228 спец. авар. №06909 КА</t>
  </si>
  <si>
    <t>ГАЗ-5227 спец. авар. №06904 КА</t>
  </si>
  <si>
    <t>КАМАЗ-5410 сед.тягач №08677 КА</t>
  </si>
  <si>
    <t>КАМАЗ-5410 сед.тяг. №2090 КІА</t>
  </si>
  <si>
    <t>МАЗ-35337 автокран №6447 КИУ</t>
  </si>
  <si>
    <t>КРАЗ-250 автокран №0460 КИТ</t>
  </si>
  <si>
    <t>ЗИЛ-431410 №2769 КИТ</t>
  </si>
  <si>
    <t>ГАЗ-53-01 спец.аварийная №19679 КА</t>
  </si>
  <si>
    <t>ГАЗ-53-12 спец.аварийная №19533 КА</t>
  </si>
  <si>
    <t>ГАЗ-53 спец.аварийная №19538 КА</t>
  </si>
  <si>
    <t>ГАЗ-53 спец. авар. №06906 КА</t>
  </si>
  <si>
    <t>КАМАЗ-5511 сасоскид №11886 КА</t>
  </si>
  <si>
    <t>ЗИЛ-ММЗ-554М самоскид №19509 КА</t>
  </si>
  <si>
    <t>ГАЗ-2705 "Газель" №00544 КА</t>
  </si>
  <si>
    <t>КРАЗ-6510 самоскид №0591 КИТ</t>
  </si>
  <si>
    <t>П/прицеп платф. МАЗ-9380 №11746 КА</t>
  </si>
  <si>
    <t>Автономний обігрівач на ГАЗ-53-28 срец.аварийная №19511 КА</t>
  </si>
  <si>
    <t>Автономний обігрівач на ГАЗ-53-12 спец.аварийная №19533 КА</t>
  </si>
  <si>
    <t>Автономний обігрівач на ГАЗ-53 спец.аварийная №19538 КА</t>
  </si>
  <si>
    <t>Автономний обігрівач на ГАЗ-53-12 спец.аварийная №19766 КА</t>
  </si>
  <si>
    <t>Автономний обігрівач на ГАЗ-5227 спец. авар. №06911 КА</t>
  </si>
  <si>
    <t>Автономний обігрівач на ГАЗ-5227 спец. авар. №10532 КА</t>
  </si>
  <si>
    <t>ГАЗ-2705 грузопассаж.№17824 КА</t>
  </si>
  <si>
    <t>ГАЗ-330210 грузопассаж. № АА 8063 РН</t>
  </si>
  <si>
    <t>ГАЗ-330210 груз.платформа №16461 КА</t>
  </si>
  <si>
    <t>ГАЗ-330210 груз.платформа №19570 КА</t>
  </si>
  <si>
    <t>ГАЗ-53-07 груз.платформа №39466 КА</t>
  </si>
  <si>
    <t>Полуприцеп НО 764 №00056 КА</t>
  </si>
  <si>
    <t>ЗИЛ-130 МГП-22 автовышка №1632 КІА</t>
  </si>
  <si>
    <t>Дизель-електростанція на ЗИЛ-5301 спец.авар. №04475 КА</t>
  </si>
  <si>
    <t>Дизель-електростанція на ЗИЛ-5301 спец.авар. №07510 КА</t>
  </si>
  <si>
    <t>УАЗ 3309 грузовой №6986 КІА</t>
  </si>
  <si>
    <t>ГАЗ-3302 № 36243 КА</t>
  </si>
  <si>
    <t>Полуприцеп 3939740 №АА 4278 ХХ</t>
  </si>
  <si>
    <t>УАЗ-452 лабор. №8908 КІА</t>
  </si>
  <si>
    <t>ЗИЛ-5301 спец.авар. №04475 КА</t>
  </si>
  <si>
    <t>ЗИЛ-5301 спец.авар. №07510 КА</t>
  </si>
  <si>
    <t>КРАЗ-250 автокран №6577 КИУ</t>
  </si>
  <si>
    <t>КАМАЗ-5320 грузовая платформа № 1306 КИТ</t>
  </si>
  <si>
    <t>УАЗ-3909 №11836 КА</t>
  </si>
  <si>
    <t>ГАЗ-66 спец.№7745 КИЛ</t>
  </si>
  <si>
    <t>Автокран КС 4574 КРАЗ-250 №1324 КИТ</t>
  </si>
  <si>
    <t>Устаткування кранове Автокрану КС 4574 КРАЗ-250 №1324 КИТ</t>
  </si>
  <si>
    <t>Установка автопідйомникаЗИЛ-431410 №2769 КИТ</t>
  </si>
  <si>
    <t>Установка автопідйомника ЗИЛ-130 МГП-22 автовышка №1632 КІА</t>
  </si>
  <si>
    <t>Установка  кранова КРАЗ-250 автокран №6577 КИУ</t>
  </si>
  <si>
    <t>Установка кранова МАЗ-35337 автокран №6447 КИУ</t>
  </si>
  <si>
    <t>Установка кранова КРАЗ-250 автокран №0460 КИТ</t>
  </si>
  <si>
    <t>Установка кранова ЗИЛ-133ГЯ КС-3575 автокран №19504 КА</t>
  </si>
  <si>
    <t>Автономний обігрівач на ЗИЛ-5301 спец.авар. №07510 КА</t>
  </si>
  <si>
    <t>Автономний обігрівач на ЗИЛ-5301 спец.авар. №04475 КА</t>
  </si>
  <si>
    <t>Автономний обігрівач на ГАЗ-5227 спец. авар. №06904 КА</t>
  </si>
  <si>
    <t>Автономний  обігрівач на ГАЗ-53-01 спец.аварийная №19679 КА</t>
  </si>
  <si>
    <t>ГАЗ-330210 грузопассаж. № АА 8063 РН (поліпшення, ГБО)</t>
  </si>
  <si>
    <t>ЗИЛ-5301 спец.авар. №04475 КА (поліпшення, капремонт)</t>
  </si>
  <si>
    <t>Сміттєвоз ГАЗ-53 КО-413  №  1065 КИБ</t>
  </si>
  <si>
    <t>Екскаватор ЭО2628 МТЗ-80, д.н. 03670 КС</t>
  </si>
  <si>
    <t>Екскаватор ЕО-2621 ЮМЗ, д.н. 03668 КС</t>
  </si>
  <si>
    <t>Мікроавтобус, ГАЗ-32213, д.н. 07177 КА</t>
  </si>
  <si>
    <t>Самохідне шасі Т-16МГ,   д.н. 02496КС</t>
  </si>
  <si>
    <t>Самохідне шасі Т-16МГ, д.н. 02495 КС</t>
  </si>
  <si>
    <t>Димомір-газоаналізатор</t>
  </si>
  <si>
    <t>Автонавантажувач - 4041</t>
  </si>
  <si>
    <t>Автозаправочный блок</t>
  </si>
  <si>
    <t>Автономний обігрівач на Зил-5301 №12075 КА</t>
  </si>
  <si>
    <t>Комплект сигнального оборудования</t>
  </si>
  <si>
    <t>щит пожарный</t>
  </si>
  <si>
    <t>СВАРОЧНАЯ УСТАНОВКА АС-11 НА БАЗЕ ТРАКТОРА Т-40  00319КС (поліпшення, капремонт)</t>
  </si>
  <si>
    <t>Екскаватор ЭО 2628 №00307 КС</t>
  </si>
  <si>
    <t>Екскаватор ЭО 2628 №00308 КС</t>
  </si>
  <si>
    <t>Екскаватор АТЕК 4321 №00310 КС</t>
  </si>
  <si>
    <t>ЕО_2629  экскаватор №01102 КС</t>
  </si>
  <si>
    <t>ЕО-2628 экскаватор №01097 КС</t>
  </si>
  <si>
    <t>ЕО-2621 экскаватор №01096 КС</t>
  </si>
  <si>
    <t>Автонавантажувач - 40814</t>
  </si>
  <si>
    <t>Автокомпрессор ПКСД-5,25   №00323 КС</t>
  </si>
  <si>
    <t>ЕО-2629 экскаватор №01099 КС</t>
  </si>
  <si>
    <t>Екскаватор ЭО 2628 №00309 КС</t>
  </si>
  <si>
    <t>Екскаватор ЭО 4321 №00318 КС</t>
  </si>
  <si>
    <t>Екскаватор АТЕК 4321 №00312 КС</t>
  </si>
  <si>
    <t>Екскаватор АТЕК 4321 №00313 КС</t>
  </si>
  <si>
    <t>Екскаватор АТЕК 881 №00317 КС</t>
  </si>
  <si>
    <t>Екскаватор ЭО 4321 №00314 КС</t>
  </si>
  <si>
    <t>Екскаватор ЭО 2621 №00306 КС</t>
  </si>
  <si>
    <t>Екскаватор ЭО 4321 №00316 КС</t>
  </si>
  <si>
    <t>Екскаватор АТЕК 999 №00902 КС</t>
  </si>
  <si>
    <t>Екскаватор ЭО 2624 №00219 КС</t>
  </si>
  <si>
    <t>Екскаватор ЭО 2625 №00992 КС</t>
  </si>
  <si>
    <t>Екскаватор ЭО 2621 №00148 КС</t>
  </si>
  <si>
    <t>Екскаватор АТЕК 881 №00315 КС</t>
  </si>
  <si>
    <t>Екскаватор АТЕК 881 №02507 КС</t>
  </si>
  <si>
    <t>Тележка гидравлическая</t>
  </si>
  <si>
    <t>Подъемник</t>
  </si>
  <si>
    <t>щит ПР 8504-7076</t>
  </si>
  <si>
    <t>щит ПР 8504-7068</t>
  </si>
  <si>
    <t>Трактор Т-16 МГ 00995КС</t>
  </si>
  <si>
    <t>Самоходное шасси Т-16 трактор 00993КС</t>
  </si>
  <si>
    <t>Самоходное шасси Т-16 трактор 00996КС</t>
  </si>
  <si>
    <t>Трактор т-16 МПз №437052    двиг. 1138589  03043КС</t>
  </si>
  <si>
    <t>Трактор 1-25А зав.№509758  03042КС</t>
  </si>
  <si>
    <t>ТРАКТОР Т-16 00217КС</t>
  </si>
  <si>
    <t>ТРАКТОР Т40  № КС 00218</t>
  </si>
  <si>
    <t>Екскаватор ЕО-4321 № 00903 КС</t>
  </si>
  <si>
    <t>Самоходное шасси  00146КС</t>
  </si>
  <si>
    <t>ТРАКТОР Т-25А   №  00330КС</t>
  </si>
  <si>
    <t>ТРАКТОР Т-150   00327КС</t>
  </si>
  <si>
    <t>АГРЕГАТ СВАРОЧHЫЙ АС-11</t>
  </si>
  <si>
    <t>СВАРОЧНАЯ УСТАНОВКА АС-11 НА БАЗЕ ТРАКТОРА Т-40  00319КС</t>
  </si>
  <si>
    <t>СВАРОЧНАЯ УСТАНОВКА АС-11 НА БАЗЕ ТРАКТОРА Т-40  00322КС</t>
  </si>
  <si>
    <t>СВАРОЧНАЯ УСТАНОВКА АС-11 НА БАЗЕ ТРАКТОРА Т-40  00324КС</t>
  </si>
  <si>
    <t>ПРИЦЕП  к трактору Т-40 № КС 00218</t>
  </si>
  <si>
    <t>Пусковий двигун П-10УД на Экскаватор ЭО 2621 №00306 КС</t>
  </si>
  <si>
    <t>Трактор Т-40, держ.номер 00321КС</t>
  </si>
  <si>
    <t>ТРАКТОР Т-155  00328КС</t>
  </si>
  <si>
    <t>ТРАКТОР МТЗ-82   00331КС</t>
  </si>
  <si>
    <t>СВАРОЧНАЯ УСТАНОВКА АС-11 НА БАЗЕ ТРАКТОРА ЛТЗ-55   000427КС</t>
  </si>
  <si>
    <t>Сварочная уст.на базе трактора Т-40М   01353КС</t>
  </si>
  <si>
    <t>Сварочная уст.на базе трактора Т-40М   01354КС</t>
  </si>
  <si>
    <t>СВАРОЧНЫЙ АГРЕГАТ АП-21 НА БАЗЕ ТР-РА Т-40   00320КС</t>
  </si>
  <si>
    <t>Дискофреза ФД-1 на базе трактора ЮМЗ-6К  03763КС</t>
  </si>
  <si>
    <t>Самоходное шасси Т-16 трактор 00994КС</t>
  </si>
  <si>
    <t>Екскаватор ЭО 2625 №00991 КС</t>
  </si>
  <si>
    <t>Мойка</t>
  </si>
  <si>
    <t>Автозаправочная станция</t>
  </si>
  <si>
    <t>Очисные сооружения</t>
  </si>
  <si>
    <t>Резервуар ЗМЗ</t>
  </si>
  <si>
    <t>Блок зберігання рідкого палива</t>
  </si>
  <si>
    <t>Котел опалювальний газовий</t>
  </si>
  <si>
    <t>СЕА-10500007580/000</t>
  </si>
  <si>
    <t>СЕА-10500007645/000</t>
  </si>
  <si>
    <t>СЕА-10500075361/001</t>
  </si>
  <si>
    <t>СЕА-10500007527/000</t>
  </si>
  <si>
    <t>СЕА-10500013002/001</t>
  </si>
  <si>
    <t>СЕА-10500007528/000</t>
  </si>
  <si>
    <t>СЕА-10500000002/001</t>
  </si>
  <si>
    <t>СЕА-10500000001/001</t>
  </si>
  <si>
    <t>СЕА-10510000317/000</t>
  </si>
  <si>
    <t>СЕА-10500007615/000</t>
  </si>
  <si>
    <t>СЕА-10510000322/000</t>
  </si>
  <si>
    <t>СЕА-10510000358/000</t>
  </si>
  <si>
    <t>СЕА-10510000357/000</t>
  </si>
  <si>
    <t>СЕА-10500007604/001</t>
  </si>
  <si>
    <t>СЕА-10510000318/000</t>
  </si>
  <si>
    <t>СЕА-10500007525/000</t>
  </si>
  <si>
    <t>СЕА-10500000001/002</t>
  </si>
  <si>
    <t>СЕА-10500000002/002</t>
  </si>
  <si>
    <t>СЕА-10500000074/003</t>
  </si>
  <si>
    <t>СЕА-10500000073/001</t>
  </si>
  <si>
    <t>СЕА-10500007535/002</t>
  </si>
  <si>
    <t>СЕА-10500007590/002</t>
  </si>
  <si>
    <t>СЕА-10500007590/003</t>
  </si>
  <si>
    <t>СЕА-10500007547/001</t>
  </si>
  <si>
    <t>СЕА-10500007523/001</t>
  </si>
  <si>
    <t>СЕА-10500806923/000</t>
  </si>
  <si>
    <t>СЕА-10500806910/001</t>
  </si>
  <si>
    <t>ТЦ5-10500100415/002</t>
  </si>
  <si>
    <t>ТЦ5-10500100412/002</t>
  </si>
  <si>
    <t>ТЦ5-10500100447/000</t>
  </si>
  <si>
    <t>ТЦ5-10500100416/000</t>
  </si>
  <si>
    <t>ТЦ5-10500100415/001</t>
  </si>
  <si>
    <t>ТЦ5-10500100412/001</t>
  </si>
  <si>
    <t>ТЦ5-10500100411/000</t>
  </si>
  <si>
    <t>ТЦ5-10500050014/000</t>
  </si>
  <si>
    <t>ТМ -10500008109/033</t>
  </si>
  <si>
    <t>ТМ -10500008118/000</t>
  </si>
  <si>
    <t>ЗЕ -10500001029/000</t>
  </si>
  <si>
    <t>СЕА-10500007606/000</t>
  </si>
  <si>
    <t>СЕА-10500007607/000</t>
  </si>
  <si>
    <t>СЕА-10500007552/000</t>
  </si>
  <si>
    <t>СЕА-10500007530/000</t>
  </si>
  <si>
    <t>СЕА-10510000601/000</t>
  </si>
  <si>
    <t>СЕА-10500000070/000</t>
  </si>
  <si>
    <t>СЕА-10500000055/000</t>
  </si>
  <si>
    <t>СЕА-10500009628/001</t>
  </si>
  <si>
    <t>СЕА-10500007550/001</t>
  </si>
  <si>
    <t>СЕА-10500007712/001</t>
  </si>
  <si>
    <t>СЕА-10500806921/001</t>
  </si>
  <si>
    <t>СЕА-10500806911/001</t>
  </si>
  <si>
    <t>СЕА-10500806909/000</t>
  </si>
  <si>
    <t>СЕА-10500806904/001</t>
  </si>
  <si>
    <t>СЕА-10500007653/000</t>
  </si>
  <si>
    <t>СЕА-10500000046/000</t>
  </si>
  <si>
    <t>СЕА-10500000005/001</t>
  </si>
  <si>
    <t>СЕА-10500000004/001</t>
  </si>
  <si>
    <t>СЕА-10500000038/003</t>
  </si>
  <si>
    <t>СЕА-10500007538/001</t>
  </si>
  <si>
    <t>СЕА-10500007539/001</t>
  </si>
  <si>
    <t>СЕА-10500007546/001</t>
  </si>
  <si>
    <t>СЕА-10500806906/001</t>
  </si>
  <si>
    <t>СЕА-10500007657/000</t>
  </si>
  <si>
    <t>СЕА-10500007612/000</t>
  </si>
  <si>
    <t>СЕА-10500007581/000</t>
  </si>
  <si>
    <t>СЕА-10500000045/000</t>
  </si>
  <si>
    <t>СЕА-10500007655/000</t>
  </si>
  <si>
    <t>СЕА-10500007550/002</t>
  </si>
  <si>
    <t>СЕА-10500007539/002</t>
  </si>
  <si>
    <t>СЕА-10500007546/002</t>
  </si>
  <si>
    <t>СЕА-10500009628/002</t>
  </si>
  <si>
    <t>СЕА-10500806911/002</t>
  </si>
  <si>
    <t>СЕА-10500806921/002</t>
  </si>
  <si>
    <t>СЕА-10500007553/000</t>
  </si>
  <si>
    <t>СЕА-10500007526/000</t>
  </si>
  <si>
    <t>СЕА-10500007559/000</t>
  </si>
  <si>
    <t>СЕА-10500007566/000</t>
  </si>
  <si>
    <t>СЕА-10500007571/000</t>
  </si>
  <si>
    <t>СЕА-10500000061/000</t>
  </si>
  <si>
    <t>СЕА-10500000176/001</t>
  </si>
  <si>
    <t>СЕА-10500000071/003</t>
  </si>
  <si>
    <t>СЕА-10500000072/003</t>
  </si>
  <si>
    <t>СЕА-10500011009/000</t>
  </si>
  <si>
    <t>СЕА-10500011014/000</t>
  </si>
  <si>
    <t>СЕА-10510000356/000</t>
  </si>
  <si>
    <t>СЕА-10500000060/000</t>
  </si>
  <si>
    <t>СЕА-10500000071/001</t>
  </si>
  <si>
    <t>СЕА-10500000072/001</t>
  </si>
  <si>
    <t>СЕА-10500000003/001</t>
  </si>
  <si>
    <t>ТЦ6-10500003130/000</t>
  </si>
  <si>
    <t>ТЦ6-10500003089/000</t>
  </si>
  <si>
    <t>ТЦ6-10500003090/000</t>
  </si>
  <si>
    <t>ТЦ6-10500003086/001</t>
  </si>
  <si>
    <t>ТЦ6-10500003086/002</t>
  </si>
  <si>
    <t>СЕА-10500000038/004</t>
  </si>
  <si>
    <t>СЕА-10500000176/002</t>
  </si>
  <si>
    <t>СЕА-10500000003/002</t>
  </si>
  <si>
    <t>СЕА-10500000005/002</t>
  </si>
  <si>
    <t>СЕА-10500000004/002</t>
  </si>
  <si>
    <t>СЕА-10500007712/002</t>
  </si>
  <si>
    <t>СЕА-10500000072/002</t>
  </si>
  <si>
    <t>СЕА-10500000071/002</t>
  </si>
  <si>
    <t>СЕА-10500806904/002</t>
  </si>
  <si>
    <t>СЕА-10500007538/002</t>
  </si>
  <si>
    <t>АТ -10500007526/000</t>
  </si>
  <si>
    <t>АТ -10500000071/001</t>
  </si>
  <si>
    <t>ЗЕ -10500001176/000</t>
  </si>
  <si>
    <t>ЗЕ -10500000913/000</t>
  </si>
  <si>
    <t>ЗЕ -10500000662/000</t>
  </si>
  <si>
    <t>ЗЕ -10500001094/000</t>
  </si>
  <si>
    <t>ЗЕ -10500001089/000</t>
  </si>
  <si>
    <t>ЗЕ -10500001088/000</t>
  </si>
  <si>
    <t>СЕА-10410000269/000</t>
  </si>
  <si>
    <t>СЕА-10410000313/000</t>
  </si>
  <si>
    <t>СЕА-10410000254/000</t>
  </si>
  <si>
    <t>СЕА-10410000253/000</t>
  </si>
  <si>
    <t>СЕА-10410000252/000</t>
  </si>
  <si>
    <t>СЕА-10410013002/002</t>
  </si>
  <si>
    <t>СЕА-10400007631/000</t>
  </si>
  <si>
    <t>СЕА-10400000099/000</t>
  </si>
  <si>
    <t>СЕА-10400000100/000</t>
  </si>
  <si>
    <t>ТМ -10400004806/007</t>
  </si>
  <si>
    <t>СЕА-10400004360/000</t>
  </si>
  <si>
    <t>СЕА-10400004359/000</t>
  </si>
  <si>
    <t>СЕА-10400004356/000</t>
  </si>
  <si>
    <t>СЕА-10400007693/000</t>
  </si>
  <si>
    <t>СЕА-10400007704/000</t>
  </si>
  <si>
    <t>СЕА-10410000413/000</t>
  </si>
  <si>
    <t>СЕА-10410000421/000</t>
  </si>
  <si>
    <t>СЕА-10400007703/000</t>
  </si>
  <si>
    <t>СЕА-10400101099/000</t>
  </si>
  <si>
    <t>СЕА-10400004361/000</t>
  </si>
  <si>
    <t>СЕА-10400004394/000</t>
  </si>
  <si>
    <t>СЕА-10400004628/000</t>
  </si>
  <si>
    <t>СЕА-10400004629/000</t>
  </si>
  <si>
    <t>СЕА-10400004640/000</t>
  </si>
  <si>
    <t>СЕА-10400004645/000</t>
  </si>
  <si>
    <t>СЕА-10400004669/001</t>
  </si>
  <si>
    <t>СЕА-10400004675/000</t>
  </si>
  <si>
    <t>СЕА-10400401214/000</t>
  </si>
  <si>
    <t>СЕА-10400306693/000</t>
  </si>
  <si>
    <t>СЕА-10400104356/000</t>
  </si>
  <si>
    <t>СЕА-10400501895/000</t>
  </si>
  <si>
    <t>СЕА-10400005008/000</t>
  </si>
  <si>
    <t>СЕА-10400006247/000</t>
  </si>
  <si>
    <t>СЕА-10400000102/000</t>
  </si>
  <si>
    <t>СЕА-10400000101/000</t>
  </si>
  <si>
    <t>СЕА-10400000083/000</t>
  </si>
  <si>
    <t>СЕА-10400000095/000</t>
  </si>
  <si>
    <t>СЕА-10400000096/000</t>
  </si>
  <si>
    <t>СЕА-10400000097/000</t>
  </si>
  <si>
    <t>СЕА-10400000098/000</t>
  </si>
  <si>
    <t>ТРМ-10400101089/000</t>
  </si>
  <si>
    <t>ТРМ-10400101090/000</t>
  </si>
  <si>
    <t>ТРМ-10400104355/000</t>
  </si>
  <si>
    <t>ТРМ-10400200039/000</t>
  </si>
  <si>
    <t>ТРМ-10400201022/000</t>
  </si>
  <si>
    <t>ТРМ-10400306652/000</t>
  </si>
  <si>
    <t>ТРМ-10400306654/001</t>
  </si>
  <si>
    <t>ТРМ-10400401212/000</t>
  </si>
  <si>
    <t>ТРМ-10400501894/000</t>
  </si>
  <si>
    <t>ТМ -10400000636/000</t>
  </si>
  <si>
    <t>ТМ -10400013025/004</t>
  </si>
  <si>
    <t>ТМ -10400004479/002</t>
  </si>
  <si>
    <t>ТМ -10400004806/006</t>
  </si>
  <si>
    <t>ТМ -10400004807/008</t>
  </si>
  <si>
    <t>ТМ -10400004809/002</t>
  </si>
  <si>
    <t>ТРМ-10400306654/002</t>
  </si>
  <si>
    <t>СЕА-10400004669/002</t>
  </si>
  <si>
    <t>ТМ -10400004479/003</t>
  </si>
  <si>
    <t>ТМ -10400013039/000</t>
  </si>
  <si>
    <t>ТМ -10400013062/030</t>
  </si>
  <si>
    <t>ТМ -10400013066/000</t>
  </si>
  <si>
    <t>ТМ -10400013085/000</t>
  </si>
  <si>
    <t>ТМ -10400013086/000</t>
  </si>
  <si>
    <t>ТМ -10400004923/000</t>
  </si>
  <si>
    <t>ТМ -10400030978/000</t>
  </si>
  <si>
    <t>ТРМ-10400101018/000</t>
  </si>
  <si>
    <t>СЕА-10400101091/000</t>
  </si>
  <si>
    <t>СЕА-10310000163/000</t>
  </si>
  <si>
    <t>СЕА-10310000164/000</t>
  </si>
  <si>
    <t>СЕА-10310000166/000</t>
  </si>
  <si>
    <t>СЕА-10310000170/000</t>
  </si>
  <si>
    <t>СЕА-10310000171/000</t>
  </si>
  <si>
    <t>СЕА-10310000172/000</t>
  </si>
  <si>
    <t>СЕА-10310000173/000</t>
  </si>
  <si>
    <t>СЕА-10310000168/000</t>
  </si>
  <si>
    <t>СЕА-10310000169/000</t>
  </si>
  <si>
    <t>СЕА-10610000304/000</t>
  </si>
  <si>
    <t>КЛИМЕНКО ОЛЕКСАНДР ВОЛОДИМИРОВИЧ</t>
  </si>
  <si>
    <t>СТЕПАНЧУК ОЛЕКСАНДР МИХАЙЛОВИЧ</t>
  </si>
  <si>
    <t>ІВАНОВ ЕДУАРД ВЯЧЕСЛАВОВИЧ</t>
  </si>
  <si>
    <t>ЦАРЕНКО ГРИГОРІЙ МИКОЛАЙОВИЧ</t>
  </si>
  <si>
    <t>01.12.1999</t>
  </si>
  <si>
    <t>28.04.1989</t>
  </si>
  <si>
    <t>01.11.1992</t>
  </si>
  <si>
    <t>01.12.2000</t>
  </si>
  <si>
    <t>01.05.1998</t>
  </si>
  <si>
    <t>01.03.1993</t>
  </si>
  <si>
    <t>01.12.1998</t>
  </si>
  <si>
    <t>19.12.1995</t>
  </si>
  <si>
    <t>01.10.1992</t>
  </si>
  <si>
    <t>01.01.1990</t>
  </si>
  <si>
    <t>01.01.1983</t>
  </si>
  <si>
    <t>02.03.1990</t>
  </si>
  <si>
    <t>30.11.2011</t>
  </si>
  <si>
    <t>29.03.2012</t>
  </si>
  <si>
    <t>01.12.2011</t>
  </si>
  <si>
    <t>10.05.1990</t>
  </si>
  <si>
    <t>05.10.1992</t>
  </si>
  <si>
    <t>31.10.2012</t>
  </si>
  <si>
    <t>09.04.2015</t>
  </si>
  <si>
    <t>31.01.1974</t>
  </si>
  <si>
    <t>31.01.1975</t>
  </si>
  <si>
    <t>31.01.1981</t>
  </si>
  <si>
    <t>31.03.1996</t>
  </si>
  <si>
    <t>31.03.1993</t>
  </si>
  <si>
    <t>28.12.1996</t>
  </si>
  <si>
    <t>01.05.2000</t>
  </si>
  <si>
    <t>31.12.1995</t>
  </si>
  <si>
    <t>01.01.2000</t>
  </si>
  <si>
    <t>01.07.1999</t>
  </si>
  <si>
    <t>01.03.1999</t>
  </si>
  <si>
    <t>01.03.1998</t>
  </si>
  <si>
    <t>01.06.1994</t>
  </si>
  <si>
    <t>01.01.1992</t>
  </si>
  <si>
    <t>25.09.1991</t>
  </si>
  <si>
    <t>09.04.1991</t>
  </si>
  <si>
    <t>01.03.1994</t>
  </si>
  <si>
    <t>01.12.1993</t>
  </si>
  <si>
    <t>01.06.1993</t>
  </si>
  <si>
    <t>03.08.1989</t>
  </si>
  <si>
    <t>01.07.2000</t>
  </si>
  <si>
    <t>10.07.1990</t>
  </si>
  <si>
    <t>01.12.1992</t>
  </si>
  <si>
    <t>09.01.1990</t>
  </si>
  <si>
    <t>01.08.1994</t>
  </si>
  <si>
    <t>01.01.1996</t>
  </si>
  <si>
    <t>01.01.1997</t>
  </si>
  <si>
    <t>01.08.1998</t>
  </si>
  <si>
    <t>01.11.1993</t>
  </si>
  <si>
    <t>20.04.2012</t>
  </si>
  <si>
    <t>01.12.2016</t>
  </si>
  <si>
    <t>15.03.2017</t>
  </si>
  <si>
    <t>30.11.2004</t>
  </si>
  <si>
    <t>30.11.1999</t>
  </si>
  <si>
    <t>31.12.1988</t>
  </si>
  <si>
    <t>31.05.1999</t>
  </si>
  <si>
    <t>30.11.1998</t>
  </si>
  <si>
    <t>01.07.1998</t>
  </si>
  <si>
    <t>20.01.1980</t>
  </si>
  <si>
    <t>01.12.1990</t>
  </si>
  <si>
    <t>01.01.1989</t>
  </si>
  <si>
    <t>01.05.1995</t>
  </si>
  <si>
    <t>31.01.2018</t>
  </si>
  <si>
    <t>01.09.1992</t>
  </si>
  <si>
    <t>01.08.1995</t>
  </si>
  <si>
    <t>02.03.1994</t>
  </si>
  <si>
    <t>01.01.1981</t>
  </si>
  <si>
    <t>01.05.1991</t>
  </si>
  <si>
    <t>01.01.1995</t>
  </si>
  <si>
    <t>01.05.1996</t>
  </si>
  <si>
    <t>01.11.1998</t>
  </si>
  <si>
    <t>01.10.1997</t>
  </si>
  <si>
    <t>01.02.1994</t>
  </si>
  <si>
    <t>01.05.1993</t>
  </si>
  <si>
    <t>01.12.1995</t>
  </si>
  <si>
    <t>01.12.1994</t>
  </si>
  <si>
    <t>01.12.1991</t>
  </si>
  <si>
    <t>01.08.1988</t>
  </si>
  <si>
    <t>19.09.2013</t>
  </si>
  <si>
    <t>02.04.2012</t>
  </si>
  <si>
    <t>09.10.2017</t>
  </si>
  <si>
    <t>01.04.1996</t>
  </si>
  <si>
    <t>01.12.1996</t>
  </si>
  <si>
    <t>01.08.1997</t>
  </si>
  <si>
    <t>01.07.2009</t>
  </si>
  <si>
    <t>01.01.1988</t>
  </si>
  <si>
    <t>01.10.1994</t>
  </si>
  <si>
    <t>20.12.2002</t>
  </si>
  <si>
    <t>УСЬОГО:</t>
  </si>
  <si>
    <t>№
за/п</t>
  </si>
  <si>
    <t xml:space="preserve">Рік випуску / дата введення в експлуатацію </t>
  </si>
  <si>
    <t>Інвентарний номер</t>
  </si>
  <si>
    <t>Так</t>
  </si>
  <si>
    <t>Відомість залишків основних засобів структурного  підрозділу станом на 03.01.2019</t>
  </si>
  <si>
    <t>СТРУКТУРНИЙ ПІДРОЗДІЛ "АВТОТРАНСПОРТ"</t>
  </si>
  <si>
    <t>Код ОЗ</t>
  </si>
  <si>
    <t>Найменування ОЗ</t>
  </si>
  <si>
    <t>Інвентарний номер ОЗ</t>
  </si>
  <si>
    <t>Рахунок обліку</t>
  </si>
  <si>
    <t>Місцезнаходження</t>
  </si>
  <si>
    <t>Матеріально відповідальна особа</t>
  </si>
  <si>
    <t>Балансова вартість, грн.</t>
  </si>
  <si>
    <t>Сума амортизації, грн.</t>
  </si>
  <si>
    <t>Залишкова вартість, грн.</t>
  </si>
  <si>
    <t>Дата випуску</t>
  </si>
  <si>
    <t>Дата введення в експлуатацію</t>
  </si>
  <si>
    <t>Залишковий строк корисного використання, місяців</t>
  </si>
  <si>
    <t>Джерело надходхення</t>
  </si>
  <si>
    <t>Спосіб відображення виттрат з амортизації</t>
  </si>
  <si>
    <t>Держ.номер</t>
  </si>
  <si>
    <t>Старий держ. номер</t>
  </si>
  <si>
    <t>Марка</t>
  </si>
  <si>
    <t>Держ. номер</t>
  </si>
  <si>
    <t>Перелік до списання</t>
  </si>
  <si>
    <t>Установка кранова КАМАЗ-53229 автокран КС-55712 №22032 КА</t>
  </si>
  <si>
    <t>СЕА-10510000341/003</t>
  </si>
  <si>
    <t>Автоколона № 1</t>
  </si>
  <si>
    <t>30.11.2018</t>
  </si>
  <si>
    <t>Власні кошти</t>
  </si>
  <si>
    <t>ОЗ рах.231 БС 011004 Передавання т/е КТМ</t>
  </si>
  <si>
    <t>УстановкакрановаКАМАЗ-53229автокранКС-55712№22032КА</t>
  </si>
  <si>
    <t>Пуско-зарядная тележка для автомобилей D 620</t>
  </si>
  <si>
    <t>СЕА-10510000279/000</t>
  </si>
  <si>
    <t>15.01.2003</t>
  </si>
  <si>
    <t>Пуско-заряднаятележкадляавтомобилейD620</t>
  </si>
  <si>
    <t>СЕА-10510000278/000</t>
  </si>
  <si>
    <t>Дизель електростанція на ГАЗ-3309-354  № АА 1174 ХН</t>
  </si>
  <si>
    <t>СЕА-10510000147/003</t>
  </si>
  <si>
    <t>ДизельелектростанціянаГАЗ-3309-354№АА1174ХН</t>
  </si>
  <si>
    <t>Устаткування кранове на автокран КС 3579 № АА 1103 ХН</t>
  </si>
  <si>
    <t>АТ -105000000042/002</t>
  </si>
  <si>
    <t>31.10.2013</t>
  </si>
  <si>
    <t>УстаткуваннякрановенаавтокранКС3579№АА1103ХН</t>
  </si>
  <si>
    <t>Обігрівач автономний незалежний на автокран КС 3579 № АА 1103 ХН</t>
  </si>
  <si>
    <t>АТ -105000000042/003</t>
  </si>
  <si>
    <t>ОбігрівачавтономнийнезалежнийнаавтокранКС3579№АА1103ХН</t>
  </si>
  <si>
    <t>Передпусковий рідинний підігрівач на автокран КС 3579 № АА 1103 ХН</t>
  </si>
  <si>
    <t>АТ -105000000042/004</t>
  </si>
  <si>
    <t>ПередпусковийрідиннийпідігрівачнаавтокранКС3579№АА1103ХН</t>
  </si>
  <si>
    <t>Автономний опалювач ГАЗ-3309 ТК-G-3309 держ. № АА 2234 ХВ</t>
  </si>
  <si>
    <t>АТ -105000000054/002</t>
  </si>
  <si>
    <t>17.01.2014</t>
  </si>
  <si>
    <t>АвтономнийопалювачГАЗ-3309ТК-G-3309держ.№АА2234ХВ</t>
  </si>
  <si>
    <t>Автономний опалювач ГАЗ-3309 ТК-G-3309 держ. № АА 2206 ХВ</t>
  </si>
  <si>
    <t>АТ -105000000056/002</t>
  </si>
  <si>
    <t>АвтономнийопалювачГАЗ-3309ТК-G-3309держ.№АА2206ХВ</t>
  </si>
  <si>
    <t>Автономний опалювач ГАЗ-3309 ТК-G-3309 держ. № АА 2236 ХВ</t>
  </si>
  <si>
    <t>АТ -105000000057/002</t>
  </si>
  <si>
    <t>АвтономнийопалювачГАЗ-3309ТК-G-3309держ.№АА2236ХВ</t>
  </si>
  <si>
    <t>Автономний обігрівач на ГАЗ-3309-354 №АА 1174 ХН</t>
  </si>
  <si>
    <t>СЕА-10510000147/002</t>
  </si>
  <si>
    <t>АвтономнийобігрівачнаГАЗ-3309-354№АА1174ХН</t>
  </si>
  <si>
    <t>Установка кранова  КТА-18.01 на шасі МАЗ-533702-240 - УЗМ  №АА1186 ХН</t>
  </si>
  <si>
    <t>СЕА-10510000067/002</t>
  </si>
  <si>
    <t>УстановкакрановаКТА-18.01нашасіМАЗ-533702-240-УЗМ№АА1186ХН</t>
  </si>
  <si>
    <t>Автономний опалювач Eberspacher Airtronic D2 КАМАЗ-43253 держ. номер АА 2254 ХВ</t>
  </si>
  <si>
    <t>АТ -10500000108/003</t>
  </si>
  <si>
    <t>13.01.2015</t>
  </si>
  <si>
    <t>АвтономнийопалювачEberspacherAirtronicD2КАМАЗ-43253держ.номерАА2254ХВ</t>
  </si>
  <si>
    <t>Кузов -фургон  аварійно-ремонтної майстерні,державний номер АА 2254 ХВ</t>
  </si>
  <si>
    <t>АТ -10500000108/002</t>
  </si>
  <si>
    <t>Кузов-фургонаварійно-ремонтноїмайстерні,державнийномерАА2254ХВ</t>
  </si>
  <si>
    <t>Передпусковий рідинний підігрівач КАМАЗ-43253 держ номер АА 2254 ХВ</t>
  </si>
  <si>
    <t>АТ -105000000078/002</t>
  </si>
  <si>
    <t>15.01.2015</t>
  </si>
  <si>
    <t>ПередпусковийрідиннийпідігрівачКАМАЗ-43253держномерАА2254ХВ</t>
  </si>
  <si>
    <t>Автономний обігрівач на Установку кранову КС-45719-5А  МАЗ-5337А2 №АА 2243 ХВ</t>
  </si>
  <si>
    <t>СЕА-10598210125/006</t>
  </si>
  <si>
    <t>АвтономнийобігрівачнаУстановкукрановуКС-45719-5АМАЗ-5337А2№АА2243ХВ</t>
  </si>
  <si>
    <t>Установка кранова КС-45719-5А  МАЗ-5337А2 №АА 2243 ХВ</t>
  </si>
  <si>
    <t>СЕА-10598210125/005</t>
  </si>
  <si>
    <t>УстановкакрановаКС-45719-5АМАЗ-5337А2№АА2243ХВ</t>
  </si>
  <si>
    <t>Автономний обігрівач на  АВТОКРАН КС-45719-5А  МАЗ-5337А2 №АА 2243 ХВ</t>
  </si>
  <si>
    <t>СЕА-10598210125/004</t>
  </si>
  <si>
    <t>АвтономнийобігрівачнаАВТОКРАНКС-45719-5АМАЗ-5337А2№АА2243ХВ</t>
  </si>
  <si>
    <t>Автономний обігрівач на КАМАЗ-55111-011-02 шасі №АА 2217 ХВ</t>
  </si>
  <si>
    <t>СЕА-10510000396/002</t>
  </si>
  <si>
    <t>АвтономнийобігрівачнаКАМАЗ-55111-011-02шасі№АА2217ХВ</t>
  </si>
  <si>
    <t>Автономний обігрівач на Установку кранову КАМАЗ-53229 автокран КС-55712 №22032 КА</t>
  </si>
  <si>
    <t>СЕА-10510000341/004</t>
  </si>
  <si>
    <t>АвтономнийобігрівачнаУстановкукрановуКАМАЗ-53229автокранКС-55712№22032КА</t>
  </si>
  <si>
    <t>Кранове устаткування на вантажний автокран МАЗ-533702 держ.номер АА 1136 ХН</t>
  </si>
  <si>
    <t>АТ -10500000026/002</t>
  </si>
  <si>
    <t>01.01.2013</t>
  </si>
  <si>
    <t>КрановеустаткуваннянавантажнийавтокранМАЗ-533702держ.номерАА1136ХН</t>
  </si>
  <si>
    <t>ШАСІ БАЗОВЕ КАМАЗ-43253. державний номер АА 2254 ХВ</t>
  </si>
  <si>
    <t>АТ -105000000078/001</t>
  </si>
  <si>
    <t>30.12.2014</t>
  </si>
  <si>
    <t>ШАСІБАЗОВЕКАМАЗ-43253.державнийномерАА2254ХВ</t>
  </si>
  <si>
    <t>Автомобіль спец. рем.-техн. майстерня КАМАЗ-43253 д. н. АА 2208 ХВ</t>
  </si>
  <si>
    <t>АТ -105000000073/001</t>
  </si>
  <si>
    <t>31.03.2014</t>
  </si>
  <si>
    <t>Автомобільспец.рем.-техн.майстерняКАМАЗ-43253д.н.АА2208ХВ</t>
  </si>
  <si>
    <t>Автомобіль спец. рем.-техн. майстерня КАМАЗ-43253 д. н. АА 1143 ХН</t>
  </si>
  <si>
    <t>АТ -105000000072/001</t>
  </si>
  <si>
    <t>Автомобільспец.рем.-техн.майстерняКАМАЗ-43253д.н.АА1143ХН</t>
  </si>
  <si>
    <t>АВТОМОБІЛЬ СПЕЦ. ГАЗ-3309 ТК-G-3309 держ. № АА 2236 ХВ</t>
  </si>
  <si>
    <t>АТ -105000000057/001</t>
  </si>
  <si>
    <t>30.12.2013</t>
  </si>
  <si>
    <t>АВТОМОБІЛЬСПЕЦ.ГАЗ-3309ТК-G-3309держ.№АА2236ХВ</t>
  </si>
  <si>
    <t>АВТОМОБІЛЬ СПЕЦ. ГАЗ-3309 ТК-G-3309 держ. № АА 2206 ХВ</t>
  </si>
  <si>
    <t>АТ -105000000056/001</t>
  </si>
  <si>
    <t>АВТОМОБІЛЬСПЕЦ.ГАЗ-3309ТК-G-3309держ.№АА2206ХВ</t>
  </si>
  <si>
    <t>АВТОМОБІЛЬ СПЕЦ. ГАЗ-3309 ТК-G-3309 держ. № АА 2234 ХВ</t>
  </si>
  <si>
    <t>АТ -105000000054/001</t>
  </si>
  <si>
    <t>АВТОМОБІЛЬСПЕЦ.ГАЗ-3309ТК-G-3309держ.№АА2234ХВ</t>
  </si>
  <si>
    <t>АВТОМОБІЛЬ СПЕЦІАЛІЗОВАНИЙ. РТМ МАЗ-437043-329 держ. № АА 2235 ХВ</t>
  </si>
  <si>
    <t>АТ -105000000051/001</t>
  </si>
  <si>
    <t>25.12.2013</t>
  </si>
  <si>
    <t>АВТОМОБІЛЬСПЕЦІАЛІЗОВАНИЙ.РТММАЗ-437043-329держ.№АА2235ХВ</t>
  </si>
  <si>
    <t>АВТОМОБІЛЬ СПЕЦІАЛІЗОВАНИЙ. РТМ МАЗ-437043-329 держ. № АА 1192 ХН</t>
  </si>
  <si>
    <t>АТ -105000000050/001</t>
  </si>
  <si>
    <t>АВТОМОБІЛЬСПЕЦІАЛІЗОВАНИЙ.РТММАЗ-437043-329держ.№АА1192ХН</t>
  </si>
  <si>
    <t>АВТОКРАН КС 3579 на шасі МАЗ 5337 А2 № АА 1103 ХН</t>
  </si>
  <si>
    <t>АТ -105000000042/001</t>
  </si>
  <si>
    <t>АВТОКРАНКС3579нашасіМАЗ5337А2№АА1103ХН</t>
  </si>
  <si>
    <t>МАЗ-533702 ВАНТАЖНИЙ АВТОКРАН  держ.номер АА 1136 ХН</t>
  </si>
  <si>
    <t>АТ -10500000026/001</t>
  </si>
  <si>
    <t>28.12.2012</t>
  </si>
  <si>
    <t>МАЗ-533702ВАНТАЖНИЙАВТОКРАНдерж.номерАА1136ХН</t>
  </si>
  <si>
    <t>ГАЗ-2705 вант.спец.авар.№АА 1196 ХН</t>
  </si>
  <si>
    <t>СЕА-10598210164/000</t>
  </si>
  <si>
    <t>ГАЗ-2705вант.спец.авар.№АА1196ХН</t>
  </si>
  <si>
    <t>АА1196ХН</t>
  </si>
  <si>
    <t>АА2636КХ</t>
  </si>
  <si>
    <t>ГАЗ-330232-288 вант.малотон.№АА 2216 ХВ</t>
  </si>
  <si>
    <t>СЕА-10598210157/000</t>
  </si>
  <si>
    <t>21.11.2011</t>
  </si>
  <si>
    <t>ГАЗ-330232-288вант.малотон.№АА2216ХВ</t>
  </si>
  <si>
    <t>АА2216ХВ</t>
  </si>
  <si>
    <t>АА8681КТ</t>
  </si>
  <si>
    <t>ГАЗ-330232-288 вант.малотон.№АА 2237 ХВ</t>
  </si>
  <si>
    <t>СЕА-10598210154/000</t>
  </si>
  <si>
    <t>ГАЗ-330232-288вант.малотон.№АА2237ХВ</t>
  </si>
  <si>
    <t>АА2237ХВ</t>
  </si>
  <si>
    <t>АА8680КТ</t>
  </si>
  <si>
    <t>ГАЗ-2752 вантажопасажирський  №АА 2203 ХВ</t>
  </si>
  <si>
    <t>СЕА-10598210149/000</t>
  </si>
  <si>
    <t>31.10.2011</t>
  </si>
  <si>
    <t>ГАЗ-2752вантажопасажирський№АА2203ХВ</t>
  </si>
  <si>
    <t>АА2203ХВ</t>
  </si>
  <si>
    <t>АА4988КТ</t>
  </si>
  <si>
    <t>ГАЗ-2705 вант.пас.№АА 2205 ХВ</t>
  </si>
  <si>
    <t>СЕА-10598210148/000</t>
  </si>
  <si>
    <t>20.09.2011</t>
  </si>
  <si>
    <t>ГАЗ-2705вант.пас.№АА2205ХВ</t>
  </si>
  <si>
    <t>АА2205ХВ</t>
  </si>
  <si>
    <t>АА7496ОМ</t>
  </si>
  <si>
    <t>ГАЗ-2705 вант.спец.авар.№АА 2219 ХВ</t>
  </si>
  <si>
    <t>СЕА-10598210145/000</t>
  </si>
  <si>
    <t>ГАЗ-2705вант.спец.авар.№АА2219ХВ</t>
  </si>
  <si>
    <t>АА2219ХВ</t>
  </si>
  <si>
    <t>АА7811ОМ</t>
  </si>
  <si>
    <t>ГАЗ-2217-404 "  Соболь" ( ЕВРО-2) держ.№ АА 1193 ХН</t>
  </si>
  <si>
    <t>ЕН -10500003446/000</t>
  </si>
  <si>
    <t>30.12.2009</t>
  </si>
  <si>
    <t>ГАЗ-2217-404"Соболь"(ЕВРО-2)держ.№АА1193ХН</t>
  </si>
  <si>
    <t>КАМАЗ-5511 самоскид № 7456 ТР</t>
  </si>
  <si>
    <t>ЗЕ -10500038008/000</t>
  </si>
  <si>
    <t>30.09.2005</t>
  </si>
  <si>
    <t>КАМАЗ-5511самоскид№7456ТР</t>
  </si>
  <si>
    <t>Автокран КТА-18.01 на шасі МАЗ-533702-240 - УЗМ  №АА1186 ХН</t>
  </si>
  <si>
    <t>СЕА-10510000067/001</t>
  </si>
  <si>
    <t>29.10.2007</t>
  </si>
  <si>
    <t>АвтокранКТА-18.01нашасіМАЗ-533702-240-УЗМ№АА1186ХН</t>
  </si>
  <si>
    <t>АА1186ХН</t>
  </si>
  <si>
    <t>АА5866ЕН</t>
  </si>
  <si>
    <t>ГАЗ-2705-438 № АА 2209 ХВ</t>
  </si>
  <si>
    <t>СЕА-10510000145/000</t>
  </si>
  <si>
    <t>23.10.2008</t>
  </si>
  <si>
    <t>ГАЗ-2705-438№АА2209ХВ</t>
  </si>
  <si>
    <t>АА2209ХВ</t>
  </si>
  <si>
    <t>АА7620ІА</t>
  </si>
  <si>
    <t>ГАЗ-2705-438  "Спец.аварійна" №АА 2231 ХВ</t>
  </si>
  <si>
    <t>СЕА-10510000144/000</t>
  </si>
  <si>
    <t>ГАЗ-2705-438"Спец.аварійна"№АА2231ХВ</t>
  </si>
  <si>
    <t>АА2231ХВ</t>
  </si>
  <si>
    <t>АА1652ІВ</t>
  </si>
  <si>
    <t>МАЗ-555102-220 - УЗМ  №АА 1162 ХН</t>
  </si>
  <si>
    <t>СЕА-10510000128/000</t>
  </si>
  <si>
    <t>08.08.2008</t>
  </si>
  <si>
    <t>МАЗ-555102-220-УЗМ№АА1162ХН</t>
  </si>
  <si>
    <t>АА1162ХН</t>
  </si>
  <si>
    <t>АА5736НТ</t>
  </si>
  <si>
    <t>ГАЗ-2705-222  №АА 2215 ХВ</t>
  </si>
  <si>
    <t>СЕА-10500005134/000</t>
  </si>
  <si>
    <t>17.04.2006</t>
  </si>
  <si>
    <t>ГАЗ-2705-222№АА2215ХВ</t>
  </si>
  <si>
    <t>АА2215ХВ</t>
  </si>
  <si>
    <t>АА5213ВК</t>
  </si>
  <si>
    <t>ГАЗ-33023-212 №АА 1169 ХН</t>
  </si>
  <si>
    <t>СЕА-10500005101/000</t>
  </si>
  <si>
    <t>26.05.2005</t>
  </si>
  <si>
    <t>ГАЗ-33023-212№АА1169ХН</t>
  </si>
  <si>
    <t>АА1169ХН</t>
  </si>
  <si>
    <t>АА1674АК</t>
  </si>
  <si>
    <t>ГАЗ-3309-354  спец.аварійна з кузовом фургон №АА 1174 ХН</t>
  </si>
  <si>
    <t>СЕА-10510000147/001</t>
  </si>
  <si>
    <t>30.10.2008</t>
  </si>
  <si>
    <t>ГАЗ-3309-354спец.аварійназкузовомфургон№АА1174ХН</t>
  </si>
  <si>
    <t>АА1174ХН</t>
  </si>
  <si>
    <t>АА1872ІВ</t>
  </si>
  <si>
    <t>КАМАЗ-55111-011-02 шасі №АА 2217 ХВ</t>
  </si>
  <si>
    <t>СЕА-10510000396/001</t>
  </si>
  <si>
    <t>30.12.2005</t>
  </si>
  <si>
    <t>КАМАЗ-55111-011-02шасі№АА2217ХВ</t>
  </si>
  <si>
    <t>АА2217ХВ</t>
  </si>
  <si>
    <t>АА7300ВА</t>
  </si>
  <si>
    <t>КАМАЗ-53229 автокран КС-55712 №22032 КА</t>
  </si>
  <si>
    <t>СЕА-10510000341/001</t>
  </si>
  <si>
    <t>30.11.2001</t>
  </si>
  <si>
    <t>КАМАЗ-53229автокранКС-55712№22032КА</t>
  </si>
  <si>
    <t>22032КА</t>
  </si>
  <si>
    <t>КАМАЗ-55111 самоскид №АА 1182 ХН</t>
  </si>
  <si>
    <t>СЕА-10510000325/000</t>
  </si>
  <si>
    <t>01.04.1993</t>
  </si>
  <si>
    <t>КАМАЗ-55111самоскид№АА1182ХН</t>
  </si>
  <si>
    <t>АА1182ХН</t>
  </si>
  <si>
    <t>АА1611АІ</t>
  </si>
  <si>
    <t>МАЗ-5551 самоскид №2214 ХВ</t>
  </si>
  <si>
    <t>СЕА-10510000340/000</t>
  </si>
  <si>
    <t>25.04.2001</t>
  </si>
  <si>
    <t>МАЗ-5551самоскид№2214ХВ</t>
  </si>
  <si>
    <t>АА2214ХВ</t>
  </si>
  <si>
    <t>13948КА</t>
  </si>
  <si>
    <t>МАЗ-5551 самоскид №2238 ХВ</t>
  </si>
  <si>
    <t>СЕА-10510000365/000</t>
  </si>
  <si>
    <t>МАЗ-5551самоскид№2238ХВ</t>
  </si>
  <si>
    <t>АА2238ХВ</t>
  </si>
  <si>
    <t>13949КА</t>
  </si>
  <si>
    <t>МАЗ-5551 самоскид № 2264 ХВ</t>
  </si>
  <si>
    <t>СЕА-10510000338/000</t>
  </si>
  <si>
    <t>МАЗ-5551самоскид№2264ХВ</t>
  </si>
  <si>
    <t>АА2264ХВ</t>
  </si>
  <si>
    <t>13950КА</t>
  </si>
  <si>
    <t>АВТОКРАН КС-45719-5А  МАЗ-5337А2 №АА 2243 ХВ</t>
  </si>
  <si>
    <t>СЕА-10598210125/003</t>
  </si>
  <si>
    <t>24.06.2011</t>
  </si>
  <si>
    <t>АВТОКРАНКС-45719-5АМАЗ-5337А2№АА2243ХВ</t>
  </si>
  <si>
    <t>АА2243ХВ</t>
  </si>
  <si>
    <t>АА3602КР</t>
  </si>
  <si>
    <t>За рішенням КМДА</t>
  </si>
  <si>
    <t>ОЗ рах.949 БС 172004</t>
  </si>
  <si>
    <t>ГАЗ-33023грузопассаж.№08776КА</t>
  </si>
  <si>
    <t>08776КА</t>
  </si>
  <si>
    <t>ЗИЛ-130груз.платформа№39464КА</t>
  </si>
  <si>
    <t>39464КА</t>
  </si>
  <si>
    <t>ЗИЛ-131спец.фургон№08983КА</t>
  </si>
  <si>
    <t>АА9167ТХ</t>
  </si>
  <si>
    <t>08983КА</t>
  </si>
  <si>
    <t>ГАЗ-330210грузобортовой№19543КА</t>
  </si>
  <si>
    <t>19543КА</t>
  </si>
  <si>
    <t>ЗИЛ-5301№12075КА</t>
  </si>
  <si>
    <t>12075КА</t>
  </si>
  <si>
    <t>ГАЗ-2705грузовойфургон№00543КА</t>
  </si>
  <si>
    <t>00543КА</t>
  </si>
  <si>
    <t>УРАЛ-5557автокран№6446КИУ</t>
  </si>
  <si>
    <t>6446КИУ</t>
  </si>
  <si>
    <t>УРАЛ-5557автокран№6445КИУ</t>
  </si>
  <si>
    <t>6445КИУ</t>
  </si>
  <si>
    <t>Автомобіль спеціалізований на базі автомобіля Ford Transit V 363 куз. 0951</t>
  </si>
  <si>
    <t>АТ -10506000000/000</t>
  </si>
  <si>
    <t>31.05.2017</t>
  </si>
  <si>
    <t>Бюджетні кошти</t>
  </si>
  <si>
    <t>АвтомобільспеціалізованийнабазіавтомобіляFordTransitV363куз.0951</t>
  </si>
  <si>
    <t>МАЗ 53371 029 грузовая платформа №6241 КИУ</t>
  </si>
  <si>
    <t>СЕА-10510000321/000</t>
  </si>
  <si>
    <t>01.08.2018</t>
  </si>
  <si>
    <t>МАЗ53371029грузоваяплатформа№6241КИУ</t>
  </si>
  <si>
    <t>6241КИУ</t>
  </si>
  <si>
    <t>КАМАЗ-53213 контейнеровоз №АА 4805 АО</t>
  </si>
  <si>
    <t>СЕА-10510000319/000</t>
  </si>
  <si>
    <t>08.07.1986</t>
  </si>
  <si>
    <t>КАМАЗ-53213контейнеровоз№АА4805АО</t>
  </si>
  <si>
    <t>АА4805АО</t>
  </si>
  <si>
    <t>ЗИЛ-431410 груз.платформа №16459 КА</t>
  </si>
  <si>
    <t>СЕА-10500007642/000</t>
  </si>
  <si>
    <t>05.07.1991</t>
  </si>
  <si>
    <t>ЗИЛ-431410груз.платформа№16459КА</t>
  </si>
  <si>
    <t>16459КА</t>
  </si>
  <si>
    <t>ГАЗ-32213микроавтобус№07485КА</t>
  </si>
  <si>
    <t>АА7428ТР</t>
  </si>
  <si>
    <t>07485КА</t>
  </si>
  <si>
    <t>ГАЗ-330210Газельгруз.платф.№19668КА</t>
  </si>
  <si>
    <t>19668КА</t>
  </si>
  <si>
    <t>ГАЗ-53грузовойфургон№АА8406КО</t>
  </si>
  <si>
    <t>АА8406КО</t>
  </si>
  <si>
    <t>ЗИЛ-130грузоваяплатформа№05583КА</t>
  </si>
  <si>
    <t>05583КА</t>
  </si>
  <si>
    <t>КАМАЗ-53212грузоваяплатформа№АА3658АІ</t>
  </si>
  <si>
    <t>АА3658АІ</t>
  </si>
  <si>
    <t>ГАЗ-3307 спец.аварійна №06774 КА</t>
  </si>
  <si>
    <t>СЕА-10500007590/001</t>
  </si>
  <si>
    <t>ОЗ рах.91 БС 022004</t>
  </si>
  <si>
    <t>ГАЗ-3307спец.аварійна№06774КА</t>
  </si>
  <si>
    <t>06774КА</t>
  </si>
  <si>
    <t>ГАЗ-53-27вантажнийфургон№19674КА</t>
  </si>
  <si>
    <t>19674КА</t>
  </si>
  <si>
    <t>ГАЗ-330210грузоваяплатформа№19571КА</t>
  </si>
  <si>
    <t>19571КА</t>
  </si>
  <si>
    <t>ГАЗ-2705грузопассаж.№00542КА</t>
  </si>
  <si>
    <t>00542КА</t>
  </si>
  <si>
    <t>УстановкакрановаУРАЛ-5557автокран№6445КИУ</t>
  </si>
  <si>
    <t>УстановкакрановаУРАЛ-5557автокран№6446КИУ</t>
  </si>
  <si>
    <t>ГАЗ-3307спец.авар.№07519КА</t>
  </si>
  <si>
    <t>07519КА</t>
  </si>
  <si>
    <t>ГАЗ-3309спец.авар№07168КА</t>
  </si>
  <si>
    <t>07168КА</t>
  </si>
  <si>
    <t>НасоснеобладнаннянаЗИЛ-138цистернапожар.№00614КА</t>
  </si>
  <si>
    <t>АвтономнийобігрівачнаГАЗ-3307спец.аварійна№06774КА</t>
  </si>
  <si>
    <t>ГенераторсинхронныйнаГАЗ-3307спец.аварійна№06774КА</t>
  </si>
  <si>
    <t>ГАЗ-52-01спец.аварийная№19548КА</t>
  </si>
  <si>
    <t>19548КА</t>
  </si>
  <si>
    <t>ГАЗ-52-01спец.аварийная№16460КА</t>
  </si>
  <si>
    <t>16460КА</t>
  </si>
  <si>
    <t>ГАЗ-5228спец.авар.№06923КА</t>
  </si>
  <si>
    <t>06923КА</t>
  </si>
  <si>
    <t>ГАЗ-5227спец.авар.№06910КА</t>
  </si>
  <si>
    <t>06910КА</t>
  </si>
  <si>
    <t>ЗИЛ-138 цистерна пожар. №00614 КА</t>
  </si>
  <si>
    <t>СЕА-10500007535/001</t>
  </si>
  <si>
    <t>03.09.1976</t>
  </si>
  <si>
    <t>ЗИЛ-138цистернапожар.№00614КА</t>
  </si>
  <si>
    <t>АА9126ТХ</t>
  </si>
  <si>
    <t>00614КА</t>
  </si>
  <si>
    <t>Спец  малотонажний фургон Ford Tranzit АА0248ТО</t>
  </si>
  <si>
    <t>АТ -10510100000/000</t>
  </si>
  <si>
    <t>27.08.2018</t>
  </si>
  <si>
    <t>СпецмалотонажнийфургонFordTranzitАА0248ТО</t>
  </si>
  <si>
    <t>Спец  малотонажний фургон Ford Tranzit АА0247ТО</t>
  </si>
  <si>
    <t>АТ -10510000000/000</t>
  </si>
  <si>
    <t>СпецмалотонажнийфургонFordTranzitАА0247ТО</t>
  </si>
  <si>
    <t>Автомобіль спец фургон малотонажн Ford Tranzit АА4718М</t>
  </si>
  <si>
    <t>АТ -10509400000/000</t>
  </si>
  <si>
    <t>29.08.2018</t>
  </si>
  <si>
    <t>АвтомобільспецфургонмалотонажнFordTranzitАА4718М</t>
  </si>
  <si>
    <t>Автомобіль спец фургон малотонажн Ford Tranzit АА4719М</t>
  </si>
  <si>
    <t>АТ -10509500000/000</t>
  </si>
  <si>
    <t>АвтомобільспецфургонмалотонажнFordTranzitАА4719М</t>
  </si>
  <si>
    <t>Кранове устаткування АВТОКРАН КС-35715-1 МАЗ 5337 держ.номер 05488 КА</t>
  </si>
  <si>
    <t>ТЦ5-10500100424/002</t>
  </si>
  <si>
    <t>КрановеустаткуванняАВТОКРАНКС-35715-1МАЗ5337держ.номер05488КА</t>
  </si>
  <si>
    <t>Підіймальне устаткування АВТОМОБІЛЬ ЗИЛ 431410 МГП-22 АВТОПІДЙОМНИК держ.номер АА 3328 КЕ</t>
  </si>
  <si>
    <t>ТЦ5-10500100423/002</t>
  </si>
  <si>
    <t>ПідіймальнеустаткуванняАВТОМОБІЛЬЗИЛ431410МГП-22АВТОПІДЙОМНИКдерж.номерАА3328КЕ</t>
  </si>
  <si>
    <t>ЗИЛ 431410 МГП-22 АВТОПІДЙОМНИК  № АА 3328 КЕ</t>
  </si>
  <si>
    <t>ТЦ5-10500100423/001</t>
  </si>
  <si>
    <t>31.01.1993</t>
  </si>
  <si>
    <t>ЗИЛ431410МГП-22АВТОПІДЙОМНИК№АА3328КЕ</t>
  </si>
  <si>
    <t>АА4479ХА</t>
  </si>
  <si>
    <t>АА3328КЕ</t>
  </si>
  <si>
    <t>КАМАЗ-5320   № 00479 КА</t>
  </si>
  <si>
    <t>ТЦ5-10500100418/000</t>
  </si>
  <si>
    <t>31.10.1992</t>
  </si>
  <si>
    <t>КАМАЗ-5320№00479КА</t>
  </si>
  <si>
    <t>00479КА</t>
  </si>
  <si>
    <t>ГАЗ-53    № 3456 КИП</t>
  </si>
  <si>
    <t>ТЦ5-10500100414/000</t>
  </si>
  <si>
    <t>31.01.1990</t>
  </si>
  <si>
    <t>ГАЗ-53№3456КИП</t>
  </si>
  <si>
    <t>3456КИП</t>
  </si>
  <si>
    <t>АВТОКРАН КС-35715-1 МАЗ 5337 держ.номер 05488 КА</t>
  </si>
  <si>
    <t>ТЦ5-10500100424/001</t>
  </si>
  <si>
    <t>31.01.1996</t>
  </si>
  <si>
    <t>АВТОКРАНКС-35715-1МАЗ5337держ.номер05488КА</t>
  </si>
  <si>
    <t>АА9160ТХ</t>
  </si>
  <si>
    <t>05488КА</t>
  </si>
  <si>
    <t>ЦистерназнасоснимобладнаннямнаАВТОМОБІЛЬЗИЛ-130держ.номерАА0341СЕ</t>
  </si>
  <si>
    <t>СамоскидЗИЛ-ММЗ-554,д.н.№АА3561КН(капітальнийремонт)</t>
  </si>
  <si>
    <t>ЗИЛ-130№22256КА</t>
  </si>
  <si>
    <t>22256КА</t>
  </si>
  <si>
    <t>ЗИЛ-130№01675КА</t>
  </si>
  <si>
    <t>01675КА</t>
  </si>
  <si>
    <t>ЗИЛ-130№АА0341СЕ</t>
  </si>
  <si>
    <t>АА0341СЕ</t>
  </si>
  <si>
    <t>СамоскидЗИЛ-ММЗ-554,д.н.№АА3561КН</t>
  </si>
  <si>
    <t>АА3561КН</t>
  </si>
  <si>
    <t>ЗИЛ-433360№АА3321КЕ</t>
  </si>
  <si>
    <t>АА3321КЕ</t>
  </si>
  <si>
    <t>МИКРОАВТОБУСНИССАН-УРВАН2.5держ.номер00698КА</t>
  </si>
  <si>
    <t>00698КА</t>
  </si>
  <si>
    <t>ТРАКТОР Т-40 держ.номер 020-72 КС</t>
  </si>
  <si>
    <t>ТЦ5-10500050015/000</t>
  </si>
  <si>
    <t>ОМЕЛЬЧЕНКО ДЕНИС СЕРГІЙОВИЧ</t>
  </si>
  <si>
    <t>28.07.1980</t>
  </si>
  <si>
    <t>ТРАКТОРТ-40держ.номер020-72КС</t>
  </si>
  <si>
    <t>21273АІ</t>
  </si>
  <si>
    <t>02072КС</t>
  </si>
  <si>
    <t>ТРАКТОР Т-40 АМ держ.номер 020-73 КС</t>
  </si>
  <si>
    <t>ТЦ5-10500050019/000</t>
  </si>
  <si>
    <t>28.05.1988</t>
  </si>
  <si>
    <t>ТРАКТОРТ-40АМдерж.номер020-73КС</t>
  </si>
  <si>
    <t>21274АІ</t>
  </si>
  <si>
    <t>02073КС</t>
  </si>
  <si>
    <t>ТРАКТОР ЮМЗ-6АКЛ "БЕЛАРУСЬ" держ.номер 020,75 КС</t>
  </si>
  <si>
    <t>ТЦ5-10500050020/000</t>
  </si>
  <si>
    <t>28.12.1992</t>
  </si>
  <si>
    <t>ТРАКТОРЮМЗ-6АКЛ"БЕЛАРУСЬ"держ.номер020,75КС</t>
  </si>
  <si>
    <t>21288АІ</t>
  </si>
  <si>
    <t>02075КС</t>
  </si>
  <si>
    <t>ТРАКТОРНЫЙ ПРИЦЕП держ.номер КС 00482</t>
  </si>
  <si>
    <t>ТЦ5-10500050008/000</t>
  </si>
  <si>
    <t>28.07.1988</t>
  </si>
  <si>
    <t>ТРАКТОРНЫЙПРИЦЕПдерж.номерКС00482</t>
  </si>
  <si>
    <t>21325АІ</t>
  </si>
  <si>
    <t>КС00482</t>
  </si>
  <si>
    <t>ТРАКТОРНЫЙ ПРИЦЕП 2ПТС-4М держ.номер КС 00484</t>
  </si>
  <si>
    <t>ТЦ5-10500050004/000</t>
  </si>
  <si>
    <t>28.12.1980</t>
  </si>
  <si>
    <t>ТРАКТОРНЫЙПРИЦЕП2ПТС-4Мдерж.номерКС00484</t>
  </si>
  <si>
    <t>21281АІ</t>
  </si>
  <si>
    <t>КС00484</t>
  </si>
  <si>
    <t>ТРАКТОРНЫЙ ПРИЦЕП 2ПТС-4М держ.номер КС 00942</t>
  </si>
  <si>
    <t>ТЦ5-10500050006/000</t>
  </si>
  <si>
    <t>28.10.1979</t>
  </si>
  <si>
    <t>ТРАКТОРНЫЙПРИЦЕП2ПТС-4Мдерж.номерКС00942</t>
  </si>
  <si>
    <t>21283АІ</t>
  </si>
  <si>
    <t>КС00942</t>
  </si>
  <si>
    <t>ПРИЦЕП ТРАКТОРНЫЙ 2-ПТС-4 держ.номер КС 00483</t>
  </si>
  <si>
    <t>ТЦ5-10500050011/000</t>
  </si>
  <si>
    <t>28.06.1990</t>
  </si>
  <si>
    <t>ПРИЦЕПТРАКТОРНЫЙ2-ПТС-4держ.номерКС00483</t>
  </si>
  <si>
    <t>21282АІ</t>
  </si>
  <si>
    <t>КС00483</t>
  </si>
  <si>
    <t>ПРИЦЕП ТРАКТОРНЫЙ 2-ПТС-4 держ.номер 74-08 ЯЯ</t>
  </si>
  <si>
    <t>ТЦ5-10500050010/000</t>
  </si>
  <si>
    <t>ПРИЦЕПТРАКТОРНЫЙ2-ПТС-4держ.номер74-08ЯЯ</t>
  </si>
  <si>
    <t>7408ЯЯ</t>
  </si>
  <si>
    <t>ЭКСКАВАТОР ЕО-2621 АКМ держ.номер 020-77 КС</t>
  </si>
  <si>
    <t>ТЦ5-10500050023/000</t>
  </si>
  <si>
    <t>28.03.1991</t>
  </si>
  <si>
    <t>ЭКСКАВАТОРЕО-2621АКМдерж.номер020-77КС</t>
  </si>
  <si>
    <t>21291АІ</t>
  </si>
  <si>
    <t>02077КС</t>
  </si>
  <si>
    <t>БУЛЬДОЗЕР Д-606 держ.номер 22-17 ЯТ</t>
  </si>
  <si>
    <t>ТЦ5-10500050022/000</t>
  </si>
  <si>
    <t>28.10.1981</t>
  </si>
  <si>
    <t>БУЛЬДОЗЕРД-606держ.номер22-17ЯТ</t>
  </si>
  <si>
    <t>2217ЯТ</t>
  </si>
  <si>
    <t>ТРАКТОР БЕЛАРУСЬ МТЗ-80-1 держ.номер 020-76 КС</t>
  </si>
  <si>
    <t>ТЦ5-10500050021/000</t>
  </si>
  <si>
    <t>28.03.1996</t>
  </si>
  <si>
    <t>ТРАКТОРБЕЛАРУСЬМТЗ-80-1держ.номер020-76КС</t>
  </si>
  <si>
    <t>21289АІ</t>
  </si>
  <si>
    <t>02076КС</t>
  </si>
  <si>
    <t>АВТОМОБІЛЬ ЗИЛ-130 ПОЖЕЖНИЙ держ.номер АА 3562 КН</t>
  </si>
  <si>
    <t>ТЦ5-10500100420/000</t>
  </si>
  <si>
    <t>31.01.1983</t>
  </si>
  <si>
    <t>АВТОМОБІЛЬЗИЛ-130ПОЖЕЖНИЙдерж.номерАА3562КН</t>
  </si>
  <si>
    <t>АА9561ТХ</t>
  </si>
  <si>
    <t>АА3562КН</t>
  </si>
  <si>
    <t>АВТОМОБІЛЬ ЗИЛ-130 ПОЖЕЖНИЙ держ.номер АА 3563 КН</t>
  </si>
  <si>
    <t>ТЦ5-10500100419/000</t>
  </si>
  <si>
    <t>АВТОМОБІЛЬЗИЛ-130ПОЖЕЖНИЙдерж.номерАА3563КН</t>
  </si>
  <si>
    <t>АА9562ТХ</t>
  </si>
  <si>
    <t>АА3563КН</t>
  </si>
  <si>
    <t>МАШИНА ДЛЯ УБОРКИ СКВЕРОВ УСБ-25 держ.номер 020-74 КС</t>
  </si>
  <si>
    <t>ТЦ5-10500050009/000</t>
  </si>
  <si>
    <t>28.08.1988</t>
  </si>
  <si>
    <t>МАШИНАДЛЯУБОРКИСКВЕРОВУСБ-25держ.номер020-74КС</t>
  </si>
  <si>
    <t>21295АІ</t>
  </si>
  <si>
    <t>02074КС</t>
  </si>
  <si>
    <t>FORD TRANSIT KOMBI держ. № АА 2213 ХВ</t>
  </si>
  <si>
    <t>АТ -105000000066/000</t>
  </si>
  <si>
    <t>08.01.2014</t>
  </si>
  <si>
    <t>FORDTRANSITKOMBIдерж.№АА2213ХВ</t>
  </si>
  <si>
    <t>TOYOTA COROLLA №АА 7439 ТР</t>
  </si>
  <si>
    <t>СЕА-10598210142/000</t>
  </si>
  <si>
    <t>31.08.2011</t>
  </si>
  <si>
    <t>TOYOTACOROLLA№АА7439ТР</t>
  </si>
  <si>
    <t>АА7439ТР</t>
  </si>
  <si>
    <t>АА8528ОМ</t>
  </si>
  <si>
    <t>ГАЗ-2705-288 держ.номер АА 7451 ТР</t>
  </si>
  <si>
    <t>ТЦ5-10500100450/000</t>
  </si>
  <si>
    <t>15.06.2011</t>
  </si>
  <si>
    <t>ГАЗ-2705-288держ.номерАА7451ТР</t>
  </si>
  <si>
    <t>АА7451ТР</t>
  </si>
  <si>
    <t>АА8512КО</t>
  </si>
  <si>
    <t>ГАЗ-32212. ЕЛЕКТРОТЕХНІЧНА ЛАБОРАТОРІЯ ЕТЛ-35 № АА 2269 ХВ</t>
  </si>
  <si>
    <t>ТЦ5-10500100449/000</t>
  </si>
  <si>
    <t>26.01.2011</t>
  </si>
  <si>
    <t>ГАЗ-32212.ЕЛЕКТРОТЕХНІЧНАЛАБОРАТОРІЯЕТЛ-35№АА2269ХВ</t>
  </si>
  <si>
    <t>АА2269ХВ</t>
  </si>
  <si>
    <t>АА3137КА</t>
  </si>
  <si>
    <t>ГАЗ-3302-216 держ.номер АА 7461 ТР</t>
  </si>
  <si>
    <t>ТЦ5-10500100448/000</t>
  </si>
  <si>
    <t>01.12.2010</t>
  </si>
  <si>
    <t>ГАЗ-3302-216держ.номерАА7461ТР</t>
  </si>
  <si>
    <t>АА7461ТР</t>
  </si>
  <si>
    <t>АА3558КН</t>
  </si>
  <si>
    <t>TOYOTA AVENSIS  1.8L M/T Technical № АА 9304 ТХ</t>
  </si>
  <si>
    <t>ТЦ6-10500003097/000</t>
  </si>
  <si>
    <t>16.05.2008</t>
  </si>
  <si>
    <t>TOYOTAAVENSIS1.8LM/TTechnical№АА9304ТХ</t>
  </si>
  <si>
    <t>АА9304ТХ</t>
  </si>
  <si>
    <t>АА3336НК</t>
  </si>
  <si>
    <t>ТОЙОТА АВЕНСИС COMFORT 2.0L  А/Т  №  АА 9943 АК</t>
  </si>
  <si>
    <t>ТЦ5-10500100429/000</t>
  </si>
  <si>
    <t>31.12.2003</t>
  </si>
  <si>
    <t>ТОЙОТААВЕНСИСCOMFORT2.0LА/Т№АА9943АК</t>
  </si>
  <si>
    <t>АА9943АК</t>
  </si>
  <si>
    <t>ГАЗ-33023 держ.номер 2291 ХВ</t>
  </si>
  <si>
    <t>ТЦ5-10500100409/000</t>
  </si>
  <si>
    <t>31.05.2000</t>
  </si>
  <si>
    <t>ГАЗ-33023держ.номер2291ХВ</t>
  </si>
  <si>
    <t>АА2291ХВ</t>
  </si>
  <si>
    <t>11452КА</t>
  </si>
  <si>
    <t>ГАЗ-33023 № АА 2201 ХВ</t>
  </si>
  <si>
    <t>ТЦ5-10500100408/000</t>
  </si>
  <si>
    <t>ГАЗ-33023№АА2201ХВ</t>
  </si>
  <si>
    <t>АА2201ХВ</t>
  </si>
  <si>
    <t>АА6836РК</t>
  </si>
  <si>
    <t>Автономний опалювач AIRTRONIC Д2 на авт-ль ГАЗ-3309 спец.авар. №АА 2263 ХВ</t>
  </si>
  <si>
    <t>АТ -105000000067/000</t>
  </si>
  <si>
    <t>Автоколона № 2</t>
  </si>
  <si>
    <t>03.02.2014</t>
  </si>
  <si>
    <t>АвтономнийопалювачAIRTRONICД2наавт-льГАЗ-3309спец.авар.№АА2263ХВ</t>
  </si>
  <si>
    <t>Автономний опалювач ГАЗ-3309 ТК-G-3309 держ. № АА 9163 ТХ</t>
  </si>
  <si>
    <t>АТ -105000000059/002</t>
  </si>
  <si>
    <t>АвтономнийопалювачГАЗ-3309ТК-G-3309держ.№АА9163ТХ</t>
  </si>
  <si>
    <t>Автономний опалювач ГАЗ-3309 ТК-G-3309 держ. № АА 7423 ТР</t>
  </si>
  <si>
    <t>АТ -105000000058/002</t>
  </si>
  <si>
    <t>АвтономнийопалювачГАЗ-3309ТК-G-3309держ.№АА7423ТР</t>
  </si>
  <si>
    <t>Передпусковий дизельний підігрівачТЕПЛ1 ОСТАР 14ТС-10-М5 спец.автомобіляі МАЗ-4371Р2,д.н. АА 2281ХВ</t>
  </si>
  <si>
    <t>АТ -105000000119/003</t>
  </si>
  <si>
    <t>25.05.2015</t>
  </si>
  <si>
    <t>ПередпусковийдизельнийпідігрівачТЕПЛ1ОСТАР14ТС-10-М5спец.автомобіляіМАЗ-4371Р2,д.н.АА2281ХВ</t>
  </si>
  <si>
    <t>Автономний опалювач марки Eberspaxher Airtronic D2 на спец.автомобілі МАЗ-4371Р2, д.н. АА 2281ХВ</t>
  </si>
  <si>
    <t>АТ -105000000119/002</t>
  </si>
  <si>
    <t>АвтономнийопалювачмаркиEberspaxherAirtronicD2наспец.автомобіліМАЗ-4371Р2,д.н.АА2281ХВ</t>
  </si>
  <si>
    <t>Автономний обігрівач на КАМАЗ-55111-015-15 шасі №АА 2265 ХВ</t>
  </si>
  <si>
    <t>СЕА-10510000397/002</t>
  </si>
  <si>
    <t>АвтономнийобігрівачнаКАМАЗ-55111-015-15шасі№АА2265ХВ</t>
  </si>
  <si>
    <t>Генератор АGТ3501 КSTна ав-іль ГА3-3302  спец. № АА 9576 ТХ  рем.-тех. майс-ня КРТМ -1-13</t>
  </si>
  <si>
    <t>СЕА-10598210181/002</t>
  </si>
  <si>
    <t>08.02.2012</t>
  </si>
  <si>
    <t>ГенераторАGТ3501КSTнаав-ільГА3-3302спец.№АА9576ТХрем.-тех.майс-няКРТМ-1-13</t>
  </si>
  <si>
    <t>Автономний обігрівач на ГА3-3302  спеціаліз. № АА 9576 ТХ  рем.-тех. майстерня КРТМ -1-13</t>
  </si>
  <si>
    <t>СЕА-10598210181/003</t>
  </si>
  <si>
    <t>АвтономнийобігрівачнаГА3-3302спеціаліз.№АА9576ТХрем.-тех.майстерняКРТМ-1-13</t>
  </si>
  <si>
    <t>Передпусковий дизельний підігрівач ТЕПЛ1 ОСТАР 14ТС-10- на спец.автомобіля МАЗ-4371Р2, д.н. АА7413ТР</t>
  </si>
  <si>
    <t>АТ -105000000120/003</t>
  </si>
  <si>
    <t>ПередпусковийдизельнийпідігрівачТЕПЛ1ОСТАР14ТС-10-наспец.автомобіляМАЗ-4371Р2,д.н.АА7413ТР</t>
  </si>
  <si>
    <t>Устаткування кранове на автокран КС-45729-4-02 № АА 1106 ХН</t>
  </si>
  <si>
    <t>АТ -105000000043/002</t>
  </si>
  <si>
    <t>УстаткуваннякрановенаавтокранКС-45729-4-02№АА1106ХН</t>
  </si>
  <si>
    <t>Обігрівач автономний незалежний на автокран КС-45729-4-02 № АА 1106 ХН</t>
  </si>
  <si>
    <t>АТ -105000000043/003</t>
  </si>
  <si>
    <t>ОбігрівачавтономнийнезалежнийнаавтокранКС-45729-4-02№АА1106ХН</t>
  </si>
  <si>
    <t>Передпусковий рідинний підігрівач на автокран КС-45729-4-02 № АА 1106 ХН</t>
  </si>
  <si>
    <t>АТ -105000000043/004</t>
  </si>
  <si>
    <t>ПередпусковийрідиннийпідігрівачнаавтокранКС-45729-4-02№АА1106ХН</t>
  </si>
  <si>
    <t>Автономний опалювач ГАЗ-3309 ТК-G-3309 держ. № АА 1104 ХН</t>
  </si>
  <si>
    <t>АТ -105000000049/002</t>
  </si>
  <si>
    <t>16.01.2014</t>
  </si>
  <si>
    <t>АвтономнийопалювачГАЗ-3309ТК-G-3309держ.№АА1104ХН</t>
  </si>
  <si>
    <t>Кранова установка марки КС_45729, держ. номер АА 9156 ТХ</t>
  </si>
  <si>
    <t>АТ -105000000074/002</t>
  </si>
  <si>
    <t>26.09.2014</t>
  </si>
  <si>
    <t>КрановаустановкамаркиКС_45729,держ.номерАА9156ТХ</t>
  </si>
  <si>
    <t>Автономний опалювач марки Eberspaxher Airtronic D2 на спец.автомобілі МАЗ-4371Р2, д.н. АА 7413 ТР</t>
  </si>
  <si>
    <t>АТ -105000000120/002</t>
  </si>
  <si>
    <t>АвтономнийопалювачмаркиEberspaxherAirtronicD2наспец.автомобіліМАЗ-4371Р2,д.н.АА7413ТР</t>
  </si>
  <si>
    <t>Передпусковий дизельний підігрівач ТЕПЛ1 ОСТАР 14ТС-10-М5 на спец.автомоб.МАЗ-4371Р2, д.н. АА 1124ХН</t>
  </si>
  <si>
    <t>АТ -105000000117/003</t>
  </si>
  <si>
    <t>ПередпусковийдизельнийпідігрівачТЕПЛ1ОСТАР14ТС-10-М5наспец.автомоб.МАЗ-4371Р2,д.н.АА1124ХН</t>
  </si>
  <si>
    <t>Автономний опалювач марки Eberspaxher Airtronic D2 на спец.автомобілі МАЗ-4371Р2, д.н. АА 1124 ХН</t>
  </si>
  <si>
    <t>АТ -105000000117/002</t>
  </si>
  <si>
    <t>АвтономнийопалювачмаркиEberspaxherAirtronicD2наспец.автомобіліМАЗ-4371Р2,д.н.АА1124ХН</t>
  </si>
  <si>
    <t>Автономний опалювач ПЛАНАР-4Д-24, держ. номер АА 9156 ТХ</t>
  </si>
  <si>
    <t>АТ -105000000074/004</t>
  </si>
  <si>
    <t>АвтономнийопалювачПЛАНАР-4Д-24,держ.номерАА9156ТХ</t>
  </si>
  <si>
    <t>Передпусковий підігрівач Тепл1 ОСтар 14ТС-10-М5, держ. номер АА 9156 ТХ</t>
  </si>
  <si>
    <t>АТ -105000000074/003</t>
  </si>
  <si>
    <t>ПередпусковийпідігрівачТепл1ОСтар14ТС-10-М5,держ.номерАА9156ТХ</t>
  </si>
  <si>
    <t>ГАЗ-33023 № АА 0894 ХА</t>
  </si>
  <si>
    <t>СЕА-10510000600/000</t>
  </si>
  <si>
    <t>15.01.2000</t>
  </si>
  <si>
    <t>ГАЗ-33023№АА0894ХА</t>
  </si>
  <si>
    <t>АА0894ХА</t>
  </si>
  <si>
    <t>АА7761РК</t>
  </si>
  <si>
    <t>ГАЗ-33023-212 №АА 9184 ТХ</t>
  </si>
  <si>
    <t>СЕА-10510000614/000</t>
  </si>
  <si>
    <t>ГАЗ-33023-212№АА9184ТХ</t>
  </si>
  <si>
    <t>АА9184ТХ</t>
  </si>
  <si>
    <t>АА1669АК</t>
  </si>
  <si>
    <t>ГАЗ-33023-212 №АА 9164 ТХ</t>
  </si>
  <si>
    <t>СЕА-10510000590/000</t>
  </si>
  <si>
    <t>ГАЗ-33023-212№АА9164ТХ</t>
  </si>
  <si>
    <t>АА9164ТХ</t>
  </si>
  <si>
    <t>АА1671АК</t>
  </si>
  <si>
    <t>Деу Ланос №4412 ХА</t>
  </si>
  <si>
    <t>СЕА-10510000623/000</t>
  </si>
  <si>
    <t>20.12.1999</t>
  </si>
  <si>
    <t>ДеуЛанос№4412ХА</t>
  </si>
  <si>
    <t>АА4412ХА</t>
  </si>
  <si>
    <t>19528КА</t>
  </si>
  <si>
    <t>ГАЗ-2752 "Соболь" № АА 1129 ХН</t>
  </si>
  <si>
    <t>СЕА-10500009018/000</t>
  </si>
  <si>
    <t>27.02.2002</t>
  </si>
  <si>
    <t>ГАЗ-2752"Соболь"№АА1129ХН</t>
  </si>
  <si>
    <t>АА1129ХН</t>
  </si>
  <si>
    <t>АА4706ОЕ</t>
  </si>
  <si>
    <t>Деу Ланос № 2286 ХА</t>
  </si>
  <si>
    <t>СЕА-10500001203/000</t>
  </si>
  <si>
    <t>15.12.1999</t>
  </si>
  <si>
    <t>ДеуЛанос№2286ХА</t>
  </si>
  <si>
    <t>АА2286ХВ</t>
  </si>
  <si>
    <t>19533КА</t>
  </si>
  <si>
    <t>ДеУ Ланос № 9376 ТХ</t>
  </si>
  <si>
    <t>СЕА-10500010004/000</t>
  </si>
  <si>
    <t>30.12.1999</t>
  </si>
  <si>
    <t>ДеУЛанос№9376ТХ</t>
  </si>
  <si>
    <t>АА9376ТХ</t>
  </si>
  <si>
    <t>23231КА</t>
  </si>
  <si>
    <t>ДеУ Ланос № 9412 ТХ</t>
  </si>
  <si>
    <t>СЕА-10500010005/000</t>
  </si>
  <si>
    <t>25.12.1999</t>
  </si>
  <si>
    <t>ДеУЛанос№9412ТХ</t>
  </si>
  <si>
    <t>АА9412ТХ</t>
  </si>
  <si>
    <t>23494КА</t>
  </si>
  <si>
    <t>ДеУ Ланос № 9361 ТХ</t>
  </si>
  <si>
    <t>СЕА-10500004038/000</t>
  </si>
  <si>
    <t>ДеУЛанос№9361ТХ</t>
  </si>
  <si>
    <t>АА9361ТХ</t>
  </si>
  <si>
    <t>23495КА</t>
  </si>
  <si>
    <t>ДеУ Ланос №АА 1128 ХН</t>
  </si>
  <si>
    <t>СЕА-10500004042/000</t>
  </si>
  <si>
    <t>ДеУЛанос№АА1128ХН</t>
  </si>
  <si>
    <t>АА1128ХН</t>
  </si>
  <si>
    <t>АА6066СО</t>
  </si>
  <si>
    <t>Toyota Camry ACV30 JTDBE38K-0287521 №АА 2267 ХВ</t>
  </si>
  <si>
    <t>СЕА-10500070037/000</t>
  </si>
  <si>
    <t>29.07.2004</t>
  </si>
  <si>
    <t>ToyotaCamryACV30JTDBE38K-0287521№АА2267ХВ</t>
  </si>
  <si>
    <t>АА2267ХВ</t>
  </si>
  <si>
    <t>АА5712АВ</t>
  </si>
  <si>
    <t>КАМАЗ-55111-015-15 шасі №АА 2265 ХВ</t>
  </si>
  <si>
    <t>СЕА-10510000397/001</t>
  </si>
  <si>
    <t>09.07.2008</t>
  </si>
  <si>
    <t>КАМАЗ-55111-015-15шасі№АА2265ХВ</t>
  </si>
  <si>
    <t>АА2265ХВ</t>
  </si>
  <si>
    <t>АА9685НК</t>
  </si>
  <si>
    <t>ГАЗ-2705-242 грузопассаж. №АА 2261 ХВ</t>
  </si>
  <si>
    <t>СЕА-10500005126/000</t>
  </si>
  <si>
    <t>04.01.2006</t>
  </si>
  <si>
    <t>ГАЗ-2705-242грузопассаж.№АА2261ХВ</t>
  </si>
  <si>
    <t>АА2261ХВ</t>
  </si>
  <si>
    <t>АА1332АІ</t>
  </si>
  <si>
    <t>ГАЗ-2752-414 № АА 9182 ТХ</t>
  </si>
  <si>
    <t>СЕА-10510000127/000</t>
  </si>
  <si>
    <t>26.08.2008</t>
  </si>
  <si>
    <t>ГАЗ-2752-414№АА9182ТХ</t>
  </si>
  <si>
    <t>АА9182ТХ</t>
  </si>
  <si>
    <t>АА2814НТ</t>
  </si>
  <si>
    <t>ГАЗ-2705-438  "Спец.аварійна" №АА 1189 ХН</t>
  </si>
  <si>
    <t>СЕА-10510000142/000</t>
  </si>
  <si>
    <t>ГАЗ-2705-438"Спец.аварійна"№АА1189ХН</t>
  </si>
  <si>
    <t>АА1189ХН</t>
  </si>
  <si>
    <t>АА7629ІА</t>
  </si>
  <si>
    <t>ГАЗ-2705-438 "Спеціальна аварійна" №АА 9162 ТХ</t>
  </si>
  <si>
    <t>СЕА-10510000143/000</t>
  </si>
  <si>
    <t>ГАЗ-2705-438"Спеціальнааварійна"№АА9162ТХ</t>
  </si>
  <si>
    <t>АА9162ТХ</t>
  </si>
  <si>
    <t>АА7618ІА</t>
  </si>
  <si>
    <t>ГАЗ-2705-438  "Спец.аварійна" №АА 1126 ХН</t>
  </si>
  <si>
    <t>СЕА-10510000141/000</t>
  </si>
  <si>
    <t>ГАЗ-2705-438"Спец.аварійна"№АА1126ХН</t>
  </si>
  <si>
    <t>АА1126ХН</t>
  </si>
  <si>
    <t>АА7628ІА</t>
  </si>
  <si>
    <t>Toyota Corolla 1.6 M/T SEDAN TERRA №АА 7432 ТР</t>
  </si>
  <si>
    <t>СЕА-10500070048/000</t>
  </si>
  <si>
    <t>16.08.2005</t>
  </si>
  <si>
    <t>ToyotaCorolla1.6M/TSEDANTERRA№АА7432ТР</t>
  </si>
  <si>
    <t>АА7432ТР</t>
  </si>
  <si>
    <t>АА3224АТ</t>
  </si>
  <si>
    <t>Toyota Camry 3.5L A/T - JTNBK40K903034315 №АА 9329 ТХ</t>
  </si>
  <si>
    <t>СЕА-10510000095/000</t>
  </si>
  <si>
    <t>19.03.2008</t>
  </si>
  <si>
    <t>ToyotaCamry3.5LA/T-JTNBK40K903034315№АА9329ТХ</t>
  </si>
  <si>
    <t>АА9329ТХ</t>
  </si>
  <si>
    <t>АА4444ТС</t>
  </si>
  <si>
    <t>Toyota Camry - 0167253 MCV30L-AEPGKW №АА 2284 ХВ</t>
  </si>
  <si>
    <t>СЕА-10500070053/000</t>
  </si>
  <si>
    <t>16.09.2005</t>
  </si>
  <si>
    <t>ToyotaCamry-0167253MCV30L-AEPGKW№АА2284ХВ</t>
  </si>
  <si>
    <t>АА2284ХВ</t>
  </si>
  <si>
    <t>АА8463ОМ</t>
  </si>
  <si>
    <t>Toyota Avensis №АА 0899 ХА</t>
  </si>
  <si>
    <t>СЕА-10500070040/000</t>
  </si>
  <si>
    <t>21.07.2005</t>
  </si>
  <si>
    <t>ToyotaAvensis№АА0899ХА</t>
  </si>
  <si>
    <t>АА0899ХА</t>
  </si>
  <si>
    <t>АА3516АР</t>
  </si>
  <si>
    <t>Шасі автомобільне марки МАЗ-4371Р2 з кузовом-фургоном. д.н. АА 7413 ТР</t>
  </si>
  <si>
    <t>АТ -105000000120/001</t>
  </si>
  <si>
    <t>ШасіавтомобільнемаркиМАЗ-4371Р2зкузовом-фургоном.д.н.АА7413ТР</t>
  </si>
  <si>
    <t>Шасі автомобільне марки МАЗ-4371Р2 з кузовом-фургоном. д.н. АА 2281 ХВ</t>
  </si>
  <si>
    <t>АТ -105000000119/001</t>
  </si>
  <si>
    <t>ШасіавтомобільнемаркиМАЗ-4371Р2зкузовом-фургоном.д.н.АА2281ХВ</t>
  </si>
  <si>
    <t>Шасі автомобільне марки МАЗ-4371Р2. д.н. АА 1124 ХН</t>
  </si>
  <si>
    <t>АТ -105000000117/001</t>
  </si>
  <si>
    <t>ШасіавтомобільнемаркиМАЗ-4371Р2.д.н.АА1124ХН</t>
  </si>
  <si>
    <t>МАЗ-5337 (автомобільне шасі) № АА 9156 ТХ</t>
  </si>
  <si>
    <t>АТ -105000000074/001</t>
  </si>
  <si>
    <t>10.09.2014</t>
  </si>
  <si>
    <t>МАЗ-5337(автомобільнешасі)№АА9156ТХ</t>
  </si>
  <si>
    <t>АВТОМОБІЛЬ СПЕЦ. ГАЗ-3309 ТК-G-3309 держ. № АА 9163 ТХ</t>
  </si>
  <si>
    <t>АТ -105000000059/001</t>
  </si>
  <si>
    <t>31.12.2013</t>
  </si>
  <si>
    <t>АВТОМОБІЛЬСПЕЦ.ГАЗ-3309ТК-G-3309держ.№АА9163ТХ</t>
  </si>
  <si>
    <t>АВТОМОБІЛЬ СПЕЦ. ГАЗ-3309 ТК-G-3309 держ. № АА 7423 ТР</t>
  </si>
  <si>
    <t>АТ -105000000058/001</t>
  </si>
  <si>
    <t>АВТОМОБІЛЬСПЕЦ.ГАЗ-3309ТК-G-3309держ.№АА7423ТР</t>
  </si>
  <si>
    <t>АВТОМОБІЛЬ СПЕЦ. ГАЗ-3309 ТК-G-3309 держ. № АА 1104 ХН</t>
  </si>
  <si>
    <t>АТ -105000000049/001</t>
  </si>
  <si>
    <t>АВТОМОБІЛЬСПЕЦ.ГАЗ-3309ТК-G-3309держ.№АА1104ХН</t>
  </si>
  <si>
    <t>АВТОКРАН КС-45729-4-02 НА ШАСІ МАЗ-5337А2 № АА 1106 ХН</t>
  </si>
  <si>
    <t>АТ -105000000043/001</t>
  </si>
  <si>
    <t>АВТОКРАНКС-45729-4-02НАШАСІМАЗ-5337А2№АА1106ХН</t>
  </si>
  <si>
    <t>ГАЗ-АС-G-2705 вант.пас.№АА 1194 ХН</t>
  </si>
  <si>
    <t>СЕА-10598210182/000</t>
  </si>
  <si>
    <t>18.05.2012</t>
  </si>
  <si>
    <t>ГАЗ-АС-G-2705вант.пас.№АА1194ХН</t>
  </si>
  <si>
    <t>АА1194ХН</t>
  </si>
  <si>
    <t>АА5129МС</t>
  </si>
  <si>
    <t>ГАЗ-3302 спец. № АА 9576 ТХ  рем.-тех. майстерня КРТМ-1-13</t>
  </si>
  <si>
    <t>СЕА-10598210181/001</t>
  </si>
  <si>
    <t>ГАЗ-3302спец.№АА9576ТХрем.-тех.майстерняКРТМ-1-13</t>
  </si>
  <si>
    <t>АА9576ТХ</t>
  </si>
  <si>
    <t>АА2615МА</t>
  </si>
  <si>
    <t>ГАЗ-2705 вант.спец.авар.№АА 0896 ХА</t>
  </si>
  <si>
    <t>СЕА-10598210170/000</t>
  </si>
  <si>
    <t>12.12.2011</t>
  </si>
  <si>
    <t>ГАЗ-2705вант.спец.авар.№АА0896ХА</t>
  </si>
  <si>
    <t>АА0896ХА</t>
  </si>
  <si>
    <t>АА4729КХ</t>
  </si>
  <si>
    <t>ГАЗ-2705 вант.спец.авар.№АА 1178 ХН</t>
  </si>
  <si>
    <t>СЕА-10598210169/000</t>
  </si>
  <si>
    <t>ГАЗ-2705вант.спец.авар.№АА1178ХН</t>
  </si>
  <si>
    <t>АА1178ХН</t>
  </si>
  <si>
    <t>АА4727КХ</t>
  </si>
  <si>
    <t>ГАЗ-2705 вант.спец.авар.№АА 1179 ХН</t>
  </si>
  <si>
    <t>СЕА-10598210165/000</t>
  </si>
  <si>
    <t>ГАЗ-2705вант.спец.авар.№АА1179ХН</t>
  </si>
  <si>
    <t>АА1179ХН</t>
  </si>
  <si>
    <t>АА2632КХ</t>
  </si>
  <si>
    <t>ГАЗ-2705 вант.спец.авар.№АА 7421 ТР</t>
  </si>
  <si>
    <t>СЕА-10598210161/000</t>
  </si>
  <si>
    <t>ГАЗ-2705вант.спец.авар.№АА7421ТР</t>
  </si>
  <si>
    <t>АА7421ТР</t>
  </si>
  <si>
    <t>АА2635КХ</t>
  </si>
  <si>
    <t>ГАЗ-2705 вант.спец.авар.№АА 2289 ХВ</t>
  </si>
  <si>
    <t>СЕА-10598210147/000</t>
  </si>
  <si>
    <t>ГАЗ-2705вант.спец.авар.№АА2289ХВ</t>
  </si>
  <si>
    <t>АА2289ХВ</t>
  </si>
  <si>
    <t>АА7376ОМ</t>
  </si>
  <si>
    <t>NISSAN ALMERA CLASSIC №АА 1142 ХН</t>
  </si>
  <si>
    <t>СЕА-10598210140/000</t>
  </si>
  <si>
    <t>NISSANALMERACLASSIC№АА1142ХН</t>
  </si>
  <si>
    <t>АА1142ХН</t>
  </si>
  <si>
    <t>АА8492ОМ</t>
  </si>
  <si>
    <t>NISSAN ALMERA CLASSIC №АА 2260 ХВ</t>
  </si>
  <si>
    <t>СЕА-10598210139/000</t>
  </si>
  <si>
    <t>NISSANALMERACLASSIC№АА2260ХВ</t>
  </si>
  <si>
    <t>АА2260ХВ</t>
  </si>
  <si>
    <t>АА8491ОМ</t>
  </si>
  <si>
    <t>ГАЗ-3309 спец.авар. №АА 2263 ХВ</t>
  </si>
  <si>
    <t>СЕА-10598210110/000</t>
  </si>
  <si>
    <t>31.08.2010</t>
  </si>
  <si>
    <t>ГАЗ-3309спец.авар.№АА2263ХВ</t>
  </si>
  <si>
    <t>АА2263ХВ</t>
  </si>
  <si>
    <t>АА6894КА</t>
  </si>
  <si>
    <t>CHEVROLET LACHETTI NF 4861 № АА 7410 ТР</t>
  </si>
  <si>
    <t>ТЦ6-10500003185/000</t>
  </si>
  <si>
    <t>31.12.2009</t>
  </si>
  <si>
    <t>CHEVROLETLACHETTINF4861№АА7410ТР</t>
  </si>
  <si>
    <t>АА7410ТР</t>
  </si>
  <si>
    <t>АА8761ІР</t>
  </si>
  <si>
    <t>МАЗ-5551 самоскид №2239 ХВ</t>
  </si>
  <si>
    <t>СЕА-10510000339/000</t>
  </si>
  <si>
    <t>МАЗ-5551самоскид№2239ХВ</t>
  </si>
  <si>
    <t>АА2239ХВ</t>
  </si>
  <si>
    <t>13945КА</t>
  </si>
  <si>
    <t>КРАЗ-256 Б1 самоскид №10562 КА</t>
  </si>
  <si>
    <t>СЕА-10510000375/000</t>
  </si>
  <si>
    <t>01.01.1993</t>
  </si>
  <si>
    <t>КРАЗ-256Б1самоскид№10562КА</t>
  </si>
  <si>
    <t>10562КА</t>
  </si>
  <si>
    <t>АВТОМОБИЛЬЛЕГКОВОЙШЕВРОЛЕ№80146КА</t>
  </si>
  <si>
    <t>ЗИЛ-131, КУНГ-66 БЕЗ ОСНОВНОГО ОБОРУД.  07751КА</t>
  </si>
  <si>
    <t>ТМ -10500008093/000</t>
  </si>
  <si>
    <t>ЗИЛ-131,КУНГ-66БЕЗОСНОВНОГООБОРУД.07751КА</t>
  </si>
  <si>
    <t>ГАЗ2217№24888КА</t>
  </si>
  <si>
    <t>ЗАЗ-11021легковой№26383КА</t>
  </si>
  <si>
    <t>ВАЗ-21043№25837КА</t>
  </si>
  <si>
    <t>25837КА</t>
  </si>
  <si>
    <t>ВАЗ-21061№15446КА</t>
  </si>
  <si>
    <t>15446КА</t>
  </si>
  <si>
    <t>ГАЗ-22171 легков-пассаж. №08695 КА</t>
  </si>
  <si>
    <t>СЕА-10500007529/000</t>
  </si>
  <si>
    <t>ГАЗ-22171легков-пассаж.№08695КА</t>
  </si>
  <si>
    <t>АА9563ТХ</t>
  </si>
  <si>
    <t>08695КА</t>
  </si>
  <si>
    <t>ГАЗ-22171 легков-пассаж. №08695 КА (поліпшення, капремонт)</t>
  </si>
  <si>
    <t>АТ -10500007529/001</t>
  </si>
  <si>
    <t>ГАЗ-22171легков-пассаж.№08695КА(поліпшення,капремонт)</t>
  </si>
  <si>
    <t>ГАЗ-3110№15477КА</t>
  </si>
  <si>
    <t>15477КА</t>
  </si>
  <si>
    <t>УАЗ-31514№24785КА</t>
  </si>
  <si>
    <t>24785КА</t>
  </si>
  <si>
    <t>ГАЗ-3110№АА4623КР</t>
  </si>
  <si>
    <t>АА4623КР</t>
  </si>
  <si>
    <t>УАЗ-2206сп.лаб.№05100КА</t>
  </si>
  <si>
    <t>05100КА</t>
  </si>
  <si>
    <t>Вантажний бортовий Iveko  кран-маніп облад АА 7658 ТМ</t>
  </si>
  <si>
    <t>АТ -10509800000/000</t>
  </si>
  <si>
    <t>ВантажнийбортовийIvekoкран-маніпобладАА7658ТМ</t>
  </si>
  <si>
    <t>Автомобіль спеціалізований на базі шасі Peugeot Boxer L2 куз. 9519</t>
  </si>
  <si>
    <t>АТ -10504000000/000</t>
  </si>
  <si>
    <t>АвтомобільспеціалізованийнабазішасіPeugeotBoxerL2куз.9519</t>
  </si>
  <si>
    <t>Автомобіль спеціалізований легковий для пошуку витоків на базі Mitsubishi Outlander</t>
  </si>
  <si>
    <t>АТ -10508800000/000</t>
  </si>
  <si>
    <t>21.06.2018</t>
  </si>
  <si>
    <t>АвтомобільспеціалізованийлегковийдляпошукувитоківнабазіMitsubishiOutlander</t>
  </si>
  <si>
    <t>АТ -10508900000/000</t>
  </si>
  <si>
    <t>Автомобіль спеціалізований для аварійно-ремонтних робіт на базі шасі МАЗ-4371</t>
  </si>
  <si>
    <t>АТ -10502000000/000</t>
  </si>
  <si>
    <t>Автомобільспеціалізованийдляаварійно-ремонтнихробітнабазішасіМАЗ-4371</t>
  </si>
  <si>
    <t>Автомобіль спеціалізований Citroen Berlingo Multispace X-TR куз. 779769</t>
  </si>
  <si>
    <t>АТ -10501000000/000</t>
  </si>
  <si>
    <t>АвтомобільспеціалізованийCitroenBerlingoMultispaceX-TRкуз.779769</t>
  </si>
  <si>
    <t>ГАЗ-22171 легков-пассаж. №08695 КА (поліпшення,ГБО)</t>
  </si>
  <si>
    <t>АТ -10500007529/000</t>
  </si>
  <si>
    <t>01.12.2015</t>
  </si>
  <si>
    <t>ГАЗ-22171легков-пассаж.№08695КА(поліпшення,ГБО)</t>
  </si>
  <si>
    <t>Автомобіль спец фургон малотонажн Ford Tranzit АА 8612 ТМ</t>
  </si>
  <si>
    <t>АТ -10510700000/000</t>
  </si>
  <si>
    <t>06.09.2018</t>
  </si>
  <si>
    <t>АвтомобільспецфургонмалотонажнFordTranzitАА8612ТМ</t>
  </si>
  <si>
    <t>Автомобіль спец фургон малотонажн Ford Tranzit АА 8613 ТМ</t>
  </si>
  <si>
    <t>АТ -10510800000/000</t>
  </si>
  <si>
    <t>АвтомобільспецфургонмалотонажнFordTranzitАА8613ТМ</t>
  </si>
  <si>
    <t>Кузов -фургон  аварійно-ремонтної майстерні,державний номер АА 9368 ТХ</t>
  </si>
  <si>
    <t>АТ -10500000107/002</t>
  </si>
  <si>
    <t>Автоколона № 3</t>
  </si>
  <si>
    <t>ПИЛИПЕНКО ОЛЕКСАНДР ГРИГОРОВИЧ</t>
  </si>
  <si>
    <t>Кузов-фургонаварійно-ремонтноїмайстерні,державнийномерАА9368ТХ</t>
  </si>
  <si>
    <t>Автономний опалювач Eberspacher AIRTRONIC D2  на авт сп.авар рем.-техн.майст КАМАЗ-43253 АА 9368 ТХ</t>
  </si>
  <si>
    <t>АТ -10500000107/003</t>
  </si>
  <si>
    <t>АвтономнийопалювачEberspacherAIRTRONICD2наавтсп.аваррем.-техн.майстКАМАЗ-43253АА9368ТХ</t>
  </si>
  <si>
    <t>Кузов -фургон  аварійно-ремонтної майстерні,державний номер АА 9365 ТХ</t>
  </si>
  <si>
    <t>АТ -10500000109/002</t>
  </si>
  <si>
    <t>Кузов-фургонаварійно-ремонтноїмайстерні,державнийномерАА9365ТХ</t>
  </si>
  <si>
    <t>Автономний опалювач Eberspacher AIRTRONIC D2  на авт сп.авар рем.-техн.майст КАМАЗ-43253 АА 9365 ТХ</t>
  </si>
  <si>
    <t>АТ -10500000109/003</t>
  </si>
  <si>
    <t>АвтономнийопалювачEberspacherAIRTRONICD2наавтсп.аваррем.-техн.майстКАМАЗ-43253АА9365ТХ</t>
  </si>
  <si>
    <t>Автономний обігрівач на ГАЗ 3307 груз.фургон №7435 ТР</t>
  </si>
  <si>
    <t>СЕА-10500009004/002</t>
  </si>
  <si>
    <t>АвтономнийобігрівачнаГАЗ3307груз.фургон№7435ТР</t>
  </si>
  <si>
    <t>Установка кранова КТА-18.01 на шасі МАЗ-533702-240 - УЗМ  №АА9302 ТХ</t>
  </si>
  <si>
    <t>СЕА-10510000066/002</t>
  </si>
  <si>
    <t>УстановкакрановаКТА-18.01нашасіМАЗ-533702-240-УЗМ№АА9302ТХ</t>
  </si>
  <si>
    <t>Установка кранова КТА-18 на шасі МАЗ-533702 №АА 9314 ТХ</t>
  </si>
  <si>
    <t>СЕА-10510000642/003</t>
  </si>
  <si>
    <t>УстановкакрановаКТА-18нашасіМАЗ-533702№АА9314ТХ</t>
  </si>
  <si>
    <t>Автономний обігрівач на Установку кранову КТА-18 на шасі МАЗ-533702 №АА 9314 ТХ</t>
  </si>
  <si>
    <t>СЕА-10510000642/004</t>
  </si>
  <si>
    <t>АвтономнийобігрівачнаУстановкукрановуКТА-18нашасіМАЗ-533702№АА9314ТХ</t>
  </si>
  <si>
    <t>Опалювач автономний "Планар 44Д-24" на авт-ль ГАЗ-3309 спец.авар. №АА 9317 ТХ</t>
  </si>
  <si>
    <t>СЕА-10598210113/001</t>
  </si>
  <si>
    <t>01.10.2010</t>
  </si>
  <si>
    <t>Опалювачавтономний"Планар44Д-24"наавт-льГАЗ-3309спец.авар.№АА9317ТХ</t>
  </si>
  <si>
    <t>Опалювач автономний "Планар 44Д-24" на авт-ль ГАЗ-3309 спец.авар. №АА 9335 ТХ</t>
  </si>
  <si>
    <t>СЕА-10598210114/001</t>
  </si>
  <si>
    <t>01.11.2010</t>
  </si>
  <si>
    <t>Опалювачавтономний"Планар44Д-24"наавт-льГАЗ-3309спец.авар.№АА9335ТХ</t>
  </si>
  <si>
    <t>Установка автопідйомника ГАЗ-3309 №АА 9346 ТХ</t>
  </si>
  <si>
    <t>СЕА-10598210119/002</t>
  </si>
  <si>
    <t>УстановкаавтопідйомникаГАЗ-3309№АА9346ТХ</t>
  </si>
  <si>
    <t>Автономний обігрівач на Автомобіль  спец. Газ-3309  №АА 9306 ТХ</t>
  </si>
  <si>
    <t>СЕА-10598210130/002</t>
  </si>
  <si>
    <t>АвтономнийобігрівачнаАвтомобільспец.Газ-3309№АА9306ТХ</t>
  </si>
  <si>
    <t>Автономний опалювач ГАЗ-3309 ТК-G-3309 держ. № АА 9318 ТХ</t>
  </si>
  <si>
    <t>АТ -105000000048/002</t>
  </si>
  <si>
    <t>АвтономнийопалювачГАЗ-3309ТК-G-3309держ.№АА9318ТХ</t>
  </si>
  <si>
    <t>Автономний опалювач ГАЗ-3309 ТК-G-3309 держ. № АА 9324 ТХ</t>
  </si>
  <si>
    <t>АТ -105000000053/002</t>
  </si>
  <si>
    <t>АвтономнийопалювачГАЗ-3309ТК-G-3309держ.№АА9324ТХ</t>
  </si>
  <si>
    <t>Передпусковий дизельний підігрівач ТЕПЛ1 ОСТАР 14ТС-10-М5 на спец.автомоб.МАЗ-4371Р2,д.н. АА9325 ТХ</t>
  </si>
  <si>
    <t>АТ -105000000116/003</t>
  </si>
  <si>
    <t>ПередпусковийдизельнийпідігрівачТЕПЛ1ОСТАР14ТС-10-М5наспец.автомоб.МАЗ-4371Р2,д.н.АА9325ТХ</t>
  </si>
  <si>
    <t>Автономний опалювач марки Eberspaxher Airtronic D2 на спец.автомобілі МАЗ-4371Р2, д.н. АА 9325 ТХ</t>
  </si>
  <si>
    <t>АТ -105000000116/002</t>
  </si>
  <si>
    <t>АвтономнийопалювачмаркиEberspaxherAirtronicD2наспец.автомобіліМАЗ-4371Р2,д.н.АА9325ТХ</t>
  </si>
  <si>
    <t>Передпусковий рідинний підігрівач 14ТС-10 на автом спец.авар рем-техн.майстер КАМАЗ-43253 АА 9365 ТХ</t>
  </si>
  <si>
    <t>АТ -105000000080/002</t>
  </si>
  <si>
    <t>Передпусковийрідиннийпідігрівач14ТС-10наавтомспец.аваррем-техн.майстерКАМАЗ-43253АА9365ТХ</t>
  </si>
  <si>
    <t>Передпусковий рідинний підігрівач 14ТС-10 на автом спец.авар рем-техн.майстер КАМАЗ-43253 АА 9368 ТХ</t>
  </si>
  <si>
    <t>АТ -105000000079/002</t>
  </si>
  <si>
    <t>Передпусковийрідиннийпідігрівач14ТС-10наавтомспец.аваррем-техн.майстерКАМАЗ-43253АА9368ТХ</t>
  </si>
  <si>
    <t>Шасі автомобільне марки МАЗ-4371Р2 з кузовом-фургоном. д.н. АА 9325 ТХ</t>
  </si>
  <si>
    <t>АТ -105000000116/001</t>
  </si>
  <si>
    <t>ШасіавтомобільнемаркиМАЗ-4371Р2зкузовом-фургоном.д.н.АА9325ТХ</t>
  </si>
  <si>
    <t>ШАСІ БАЗОВЕ КАМАЗ-43253. державний номер АА 9365 ТХ</t>
  </si>
  <si>
    <t>АТ -105000000080/001</t>
  </si>
  <si>
    <t>ШАСІБАЗОВЕКАМАЗ-43253.державнийномерАА9365ТХ</t>
  </si>
  <si>
    <t>ШАСІ БАЗОВЕ КАМАЗ-43253. державний номер АА 9368 ТХ</t>
  </si>
  <si>
    <t>АТ -105000000079/001</t>
  </si>
  <si>
    <t>ШАСІБАЗОВЕКАМАЗ-43253.державнийномерАА9368ТХ</t>
  </si>
  <si>
    <t>АВТОМОБІЛЬ СПЕЦ. ГАЗ-3309 ТК-G-3309 держ. № АА 9324 ТХ</t>
  </si>
  <si>
    <t>АТ -105000000053/001</t>
  </si>
  <si>
    <t>АВТОМОБІЛЬСПЕЦ.ГАЗ-3309ТК-G-3309держ.№АА9324ТХ</t>
  </si>
  <si>
    <t>АВТОМОБІЛЬ СПЕЦ. ГАЗ-3309 ТК-G-3309 держ. № АА 9318 ТХ</t>
  </si>
  <si>
    <t>АТ -105000000048/001</t>
  </si>
  <si>
    <t>АВТОМОБІЛЬСПЕЦ.ГАЗ-3309ТК-G-3309держ.№АА9318ТХ</t>
  </si>
  <si>
    <t>ГАЗ-2752  «Соболь» №  АА 9315 ТХ</t>
  </si>
  <si>
    <t>ТМ -10500031253/001</t>
  </si>
  <si>
    <t>29.02.2012</t>
  </si>
  <si>
    <t>ГАЗ-2752«Соболь»№АА9315ТХ</t>
  </si>
  <si>
    <t>ГАЗ-2705 вант.спец.авар.№АА 9374 ТХ</t>
  </si>
  <si>
    <t>СЕА-10598210167/000</t>
  </si>
  <si>
    <t>ГАЗ-2705вант.спец.авар.№АА9374ТХ</t>
  </si>
  <si>
    <t>АА9374ТХ</t>
  </si>
  <si>
    <t>АА6536КІ</t>
  </si>
  <si>
    <t>ГАЗ-2705 вант.спец.авар.№АА 9402 ТХ</t>
  </si>
  <si>
    <t>СЕА-10598210162/000</t>
  </si>
  <si>
    <t>ГАЗ-2705вант.спец.авар.№АА9402ТХ</t>
  </si>
  <si>
    <t>АА9402ТХ</t>
  </si>
  <si>
    <t>АА6621КІ</t>
  </si>
  <si>
    <t>ГАЗ-330232-288 вант.малотон.№АА 9416 ТХ</t>
  </si>
  <si>
    <t>СЕА-10598210159/000</t>
  </si>
  <si>
    <t>ГАЗ-330232-288вант.малотон.№АА9416ТХ</t>
  </si>
  <si>
    <t>АА9416ТХ</t>
  </si>
  <si>
    <t>АА8678КТ</t>
  </si>
  <si>
    <t>ГАЗ-330232-288 вант.малотон.№АА 9334 ТХ</t>
  </si>
  <si>
    <t>СЕА-10598210155/000</t>
  </si>
  <si>
    <t>ГАЗ-330232-288вант.малотон.№АА9334ТХ</t>
  </si>
  <si>
    <t>АА9334ТХ</t>
  </si>
  <si>
    <t>АА8675КТ</t>
  </si>
  <si>
    <t>ГАЗ-330232-288 вант.малотон.№АА 9420 ТХ</t>
  </si>
  <si>
    <t>СЕА-10598210153/000</t>
  </si>
  <si>
    <t>ГАЗ-330232-288вант.малотон.№АА9420ТХ</t>
  </si>
  <si>
    <t>АА9420ТХ</t>
  </si>
  <si>
    <t>АА8673КТ</t>
  </si>
  <si>
    <t>ГАЗ-2705 вант.спец.авар.№АА 9196 ТХ</t>
  </si>
  <si>
    <t>СЕА-10598210143/000</t>
  </si>
  <si>
    <t>ГАЗ-2705вант.спец.авар.№АА9196ТХ</t>
  </si>
  <si>
    <t>АА9196ТХ</t>
  </si>
  <si>
    <t>АА7493ОМ</t>
  </si>
  <si>
    <t>ГАЗ-3309 спец.  №АА 9306 ТХ</t>
  </si>
  <si>
    <t>СЕА-10598210130/001</t>
  </si>
  <si>
    <t>22.08.2011</t>
  </si>
  <si>
    <t>ГАЗ-3309спец.№АА9306ТХ</t>
  </si>
  <si>
    <t>АА9306ТХ</t>
  </si>
  <si>
    <t>АА6636КР</t>
  </si>
  <si>
    <t>ГАЗ-3309 вантажний автопідйомник  №АА 9346 ТХ</t>
  </si>
  <si>
    <t>СЕА-10598210119/001</t>
  </si>
  <si>
    <t>31.01.2011</t>
  </si>
  <si>
    <t>ГАЗ-3309вантажнийавтопідйомник№АА9346ТХ</t>
  </si>
  <si>
    <t>АА9346ТХ</t>
  </si>
  <si>
    <t>АА5914КН</t>
  </si>
  <si>
    <t>ГАЗ-2705-242 грузопасаж. №АА 9362 ТХ</t>
  </si>
  <si>
    <t>КМ -10590005587/000</t>
  </si>
  <si>
    <t>29.10.2008</t>
  </si>
  <si>
    <t>ГАЗ-2705-242грузопасаж.№АА9362ТХ</t>
  </si>
  <si>
    <t>Автокран КТА-18.01 на шасі МАЗ-533702-240 - УЗМ №АА9302 ТХ</t>
  </si>
  <si>
    <t>СЕА-10510000066/001</t>
  </si>
  <si>
    <t>АвтокранКТА-18.01нашасіМАЗ-533702-240-УЗМ№АА9302ТХ</t>
  </si>
  <si>
    <t>АА9302ТХ</t>
  </si>
  <si>
    <t>АА5836ЕН</t>
  </si>
  <si>
    <t>ГАЗ-2752-414 "Соболь" комбі №АА 9360 ТХ</t>
  </si>
  <si>
    <t>СЕА-10510000104/000</t>
  </si>
  <si>
    <t>14.04.2008</t>
  </si>
  <si>
    <t>ГАЗ-2752-414"Соболь"комбі№АА9360ТХ</t>
  </si>
  <si>
    <t>АА9360ТХ</t>
  </si>
  <si>
    <t>АА3908НЕ</t>
  </si>
  <si>
    <t>Автомобіль КТА-18 на шасі МАЗ-533702 №АА 9314 ТХ</t>
  </si>
  <si>
    <t>СЕА-10510000642/001</t>
  </si>
  <si>
    <t>01.04.2009</t>
  </si>
  <si>
    <t>АвтомобільКТА-18нашасіМАЗ-533702№АА9314ТХ</t>
  </si>
  <si>
    <t>АА9314ТХ</t>
  </si>
  <si>
    <t>АА3620ІН</t>
  </si>
  <si>
    <t>МАЗ-555102-220 - УЗМ №АА 9286 ТХ</t>
  </si>
  <si>
    <t>СЕА-10510000123/000</t>
  </si>
  <si>
    <t>24.07.2008</t>
  </si>
  <si>
    <t>МАЗ-555102-220-УЗМ№АА9286ТХ</t>
  </si>
  <si>
    <t>АА9286ТХ</t>
  </si>
  <si>
    <t>АА5689НР</t>
  </si>
  <si>
    <t>ГАЗ-2705-242 грузопассаж. №АА 9413 ТХ</t>
  </si>
  <si>
    <t>СЕА-10500005119/000</t>
  </si>
  <si>
    <t>28.11.2005</t>
  </si>
  <si>
    <t>ГАЗ-2705-242грузопассаж.№АА9413ТХ</t>
  </si>
  <si>
    <t>АА9413ТХ</t>
  </si>
  <si>
    <t>АА1013ВВ</t>
  </si>
  <si>
    <t>ГАЗ-2705-242 грузопассаж. №АА 9451 ТХ</t>
  </si>
  <si>
    <t>СЕА-10500005113/000</t>
  </si>
  <si>
    <t>20.11.2005</t>
  </si>
  <si>
    <t>ГАЗ-2705-242грузопассаж.№АА9451ТХ</t>
  </si>
  <si>
    <t>АА9451ТХ</t>
  </si>
  <si>
    <t>АА9266ВА</t>
  </si>
  <si>
    <t>ГАЗ-33023 №9425 ТХ</t>
  </si>
  <si>
    <t>СЕА-10510000539/000</t>
  </si>
  <si>
    <t>25.02.2000</t>
  </si>
  <si>
    <t>ГАЗ-33023№9425ТХ</t>
  </si>
  <si>
    <t>АА9425ТХ</t>
  </si>
  <si>
    <t>10613КА</t>
  </si>
  <si>
    <t>ГАЗ-2752 "Соболь" грузопас. № АА 9316 ТХ</t>
  </si>
  <si>
    <t>СЕА-10500009000/000</t>
  </si>
  <si>
    <t>01.05.1999</t>
  </si>
  <si>
    <t>ГАЗ-2752"Соболь"грузопас.№АА9316ТХ</t>
  </si>
  <si>
    <t>АА9316ТХ</t>
  </si>
  <si>
    <t>06025КА</t>
  </si>
  <si>
    <t>ГАЗ-3307 груз.фургон № АА 7435 ТР</t>
  </si>
  <si>
    <t>СЕА-10500009002/003</t>
  </si>
  <si>
    <t>ГАЗ-3307груз.фургон№АА7435ТР</t>
  </si>
  <si>
    <t>АА7435ТР</t>
  </si>
  <si>
    <t>06072КА</t>
  </si>
  <si>
    <t>МАЗ-5551 самоскид № АА 9386 ТХ</t>
  </si>
  <si>
    <t>СЕА-10510000324/000</t>
  </si>
  <si>
    <t>21.04.2001</t>
  </si>
  <si>
    <t>МАЗ-5551самоскид№АА9386ТХ</t>
  </si>
  <si>
    <t>АА9386ТХ</t>
  </si>
  <si>
    <t>13946КА</t>
  </si>
  <si>
    <t>ГАЗ-3309 спец.авар. №АА 9317 ТХ</t>
  </si>
  <si>
    <t>СЕА-10598210113/000</t>
  </si>
  <si>
    <t>20.09.2010</t>
  </si>
  <si>
    <t>ГАЗ-3309спец.авар.№АА9317ТХ</t>
  </si>
  <si>
    <t>АА9317ТХ</t>
  </si>
  <si>
    <t>АА6126КЕ</t>
  </si>
  <si>
    <t>ГАЗ-3309 спец.авар. №АА 9335 ТХ</t>
  </si>
  <si>
    <t>СЕА-10598210114/000</t>
  </si>
  <si>
    <t>ГАЗ-3309спец.авар.№АА9335ТХ</t>
  </si>
  <si>
    <t>АА9335ТХ</t>
  </si>
  <si>
    <t>АА6129КЕ</t>
  </si>
  <si>
    <t>ГАЗ-2705 СПЕЦІАЛЬНИЙ МАЛОТОННАЖНИЙ (ЕТЛ-10)  № АА 9326 ТХ</t>
  </si>
  <si>
    <t>ТМ -10500031233/001</t>
  </si>
  <si>
    <t>29.10.2010</t>
  </si>
  <si>
    <t>ГАЗ-2705СПЕЦІАЛЬНИЙМАЛОТОННАЖНИЙ(ЕТЛ-10)№АА9326ТХ</t>
  </si>
  <si>
    <t>КАМАЗ -5320    № 0501 КiВ</t>
  </si>
  <si>
    <t>КМ -10590005742/000</t>
  </si>
  <si>
    <t>24.10.2008</t>
  </si>
  <si>
    <t>КАМАЗ-5320№0501КiВ</t>
  </si>
  <si>
    <t>Автомобіль спеціалізований на базі шасі Peugeot Boxer L2 куз. 0692</t>
  </si>
  <si>
    <t>АТ -10505000000/000</t>
  </si>
  <si>
    <t>АвтомобільспеціалізованийнабазішасіPeugeotBoxerL2куз.0692</t>
  </si>
  <si>
    <t>Вантажний бортовий Iveko  кран-маніп облад АА 8460 ТМ</t>
  </si>
  <si>
    <t>АТ -10509900000/000</t>
  </si>
  <si>
    <t>ВантажнийбортовийIvekoкран-маніпобладАА8460ТМ</t>
  </si>
  <si>
    <t>Автомобіль спец фургон малотонажн Ford Tranzit АА4721М</t>
  </si>
  <si>
    <t>АТ -10509700000/000</t>
  </si>
  <si>
    <t>АвтомобільспецфургонмалотонажнFordTranzitАА4721М</t>
  </si>
  <si>
    <t>Автомобіль спец фургон малотонажн Ford Tranzit АА4723М</t>
  </si>
  <si>
    <t>АТ -10509600000/000</t>
  </si>
  <si>
    <t>АвтомобільспецфургонмалотонажнFordTranzitАА4723М</t>
  </si>
  <si>
    <t>Автомобіль спеціалізований для обслуговування тм на базі  Ford Transit, держ. номер АА 4071 ТО</t>
  </si>
  <si>
    <t>АТ -10510900000/000</t>
  </si>
  <si>
    <t>25.09.2018</t>
  </si>
  <si>
    <t>АвтомобільспеціалізованийдляобслуговуваннятмнабазіFordTransit,держ.номерАА4071ТО</t>
  </si>
  <si>
    <t>Автономний опалювач марки Eberspaxher Airtronic D2 на спец.автомобілі МАЗ-4371Р2, д.н. АА 9312 ТХ</t>
  </si>
  <si>
    <t>АТ -105000000121/002</t>
  </si>
  <si>
    <t>Автоколона № 4</t>
  </si>
  <si>
    <t>АвтономнийопалювачмаркиEberspaxherAirtronicD2наспец.автомобіліМАЗ-4371Р2,д.н.АА9312ТХ</t>
  </si>
  <si>
    <t>Передпусковий дизельний підігрівач ТЕПЛ1 ОСТАР 14ТС-10-М5 на спец.автомоб.МАЗ-4371Р2, д.н.АА 9312 ТХ</t>
  </si>
  <si>
    <t>АТ -105000000121/003</t>
  </si>
  <si>
    <t>ПередпусковийдизельнийпідігрівачТЕПЛ1ОСТАР14ТС-10-М5наспец.автомоб.МАЗ-4371Р2,д.н.АА9312ТХ</t>
  </si>
  <si>
    <t>СЕА-10500001679/000</t>
  </si>
  <si>
    <t>Установка кранова КТА-18.01 на шасі МАЗ-533702-240 - УЗМ  №АА7463 ТР</t>
  </si>
  <si>
    <t>СЕА-10510000065/002</t>
  </si>
  <si>
    <t>УстановкакрановаКТА-18.01нашасіМАЗ-533702-240-УЗМ№АА7463ТР</t>
  </si>
  <si>
    <t>Автономний обігрівач на Автомобіль  спец. Газ-3309  №АА 9328 ТХ</t>
  </si>
  <si>
    <t>СЕА-10598210126/002</t>
  </si>
  <si>
    <t>АвтономнийобігрівачнаАвтомобільспец.Газ-3309№АА9328ТХ</t>
  </si>
  <si>
    <t>Передпусковий дизельний підігрівач ТЕПЛ1 ОСТАР 14ТС-10-М5 спец.автомобіля МАЗ-4371Р2, д.н.АА 4410 ХА</t>
  </si>
  <si>
    <t>АТ -105000000118/003</t>
  </si>
  <si>
    <t>ПередпусковийдизельнийпідігрівачТЕПЛ1ОСТАР14ТС-10-М5спец.автомобіляМАЗ-4371Р2,д.н.АА4410ХА</t>
  </si>
  <si>
    <t>Автономний опалювач марки Eberspaxher Airtronic D2 на спец.автомобілі МАЗ-4371Р2, д.н. АА 4410 ХА</t>
  </si>
  <si>
    <t>АТ -105000000118/002</t>
  </si>
  <si>
    <t>АвтономнийопалювачмаркиEberspaxherAirtronicD2наспец.автомобіліМАЗ-4371Р2,д.н.АА4410ХА</t>
  </si>
  <si>
    <t>Прицеп тракторный</t>
  </si>
  <si>
    <t>ТЦ6-10500000843/000</t>
  </si>
  <si>
    <t>01.08.1992</t>
  </si>
  <si>
    <t>Прицептракторный</t>
  </si>
  <si>
    <t>-</t>
  </si>
  <si>
    <t>Бульдозер Д-606 на базі трактора ДТ-75Д держ.номер Т01723 АІ</t>
  </si>
  <si>
    <t>ТЦ6-10500001328/000</t>
  </si>
  <si>
    <t>01.02.1993</t>
  </si>
  <si>
    <t>БульдозерД-606набазітрактораДТ-75Ддерж.номерТ01723АІ</t>
  </si>
  <si>
    <t>Т01723АІ</t>
  </si>
  <si>
    <t>Навантажувач  ПСГ-0,8на базе трактора ЮМЗ-6 держ.номер Т01720 АІ</t>
  </si>
  <si>
    <t>ТЦ6-10500001403/000</t>
  </si>
  <si>
    <t>01.04.1995</t>
  </si>
  <si>
    <t>НавантажувачПСГ-0,8набазетрактораЮМЗ-6держ.номерТ01720АІ</t>
  </si>
  <si>
    <t>Т01720АІ</t>
  </si>
  <si>
    <t>ЗИЛ-431412 пожежна цистерна держ.номер 0537 КІВ</t>
  </si>
  <si>
    <t>ТЦ6-10500003088/000</t>
  </si>
  <si>
    <t>01.05.1997</t>
  </si>
  <si>
    <t>ЗИЛ-431412пожежнацистернадерж.номер0537КІВ</t>
  </si>
  <si>
    <t>АА4426ХА</t>
  </si>
  <si>
    <t>0537КІВ</t>
  </si>
  <si>
    <t>ЗИЛ-431412 пожежна цистерна держ.номер 0536 КІВ</t>
  </si>
  <si>
    <t>ТЦ6-10500003087/000</t>
  </si>
  <si>
    <t>ЗИЛ-431412пожежнацистернадерж.номер0536КІВ</t>
  </si>
  <si>
    <t>АА4427ХА</t>
  </si>
  <si>
    <t>0536КІВ</t>
  </si>
  <si>
    <t>Трактор МТЗ-80.1 держ.номер Т01722 АІ</t>
  </si>
  <si>
    <t>ТЦ6-10500000187/000</t>
  </si>
  <si>
    <t>01.02.1996</t>
  </si>
  <si>
    <t>ТракторМТЗ-80.1держ.номерТ01722АІ</t>
  </si>
  <si>
    <t>Т01722АІ</t>
  </si>
  <si>
    <t>Шасі автомобільне марки МАЗ-4371Р2 з кузовом-фургоном. д.н. АА 9312 ТХ</t>
  </si>
  <si>
    <t>АТ -105000000121/001</t>
  </si>
  <si>
    <t>ШасіавтомобільнемаркиМАЗ-4371Р2зкузовом-фургоном.д.н.АА9312ТХ</t>
  </si>
  <si>
    <t>Шасі автомобільне марки МАЗ-4371Р2 з кузовом-фургоном. д.н. АА 4410 ХА</t>
  </si>
  <si>
    <t>АТ -105000000118/001</t>
  </si>
  <si>
    <t>ШасіавтомобільнемаркиМАЗ-4371Р2зкузовом-фургоном.д.н.АА4410ХА</t>
  </si>
  <si>
    <t>ГАЗ-2705 вант.спец.авар.№АА 9396 ТХ</t>
  </si>
  <si>
    <t>СЕА-10598210168/000</t>
  </si>
  <si>
    <t>ГАЗ-2705вант.спец.авар.№АА9396ТХ</t>
  </si>
  <si>
    <t>АА9396ТХ</t>
  </si>
  <si>
    <t>АА4726КХ</t>
  </si>
  <si>
    <t>ГАЗ-330232-288 вант.малотон.№АА 9385 ТХ</t>
  </si>
  <si>
    <t>СЕА-10598210152/000</t>
  </si>
  <si>
    <t>ГАЗ-330232-288вант.малотон.№АА9385ТХ</t>
  </si>
  <si>
    <t>АА9385ТХ</t>
  </si>
  <si>
    <t>АА8674КТ</t>
  </si>
  <si>
    <t>ГАЗ-330232-288 вант.малотон.№АА 7460 ТР</t>
  </si>
  <si>
    <t>СЕА-10598210151/000</t>
  </si>
  <si>
    <t>ГАЗ-330232-288вант.малотон.№АА7460ТР</t>
  </si>
  <si>
    <t>АА7460ТР</t>
  </si>
  <si>
    <t>АА8672КТ</t>
  </si>
  <si>
    <t>ГАЗ-3309 спец.  №АА 9328 ТХ</t>
  </si>
  <si>
    <t>СЕА-10598210126/001</t>
  </si>
  <si>
    <t>29.07.2011</t>
  </si>
  <si>
    <t>ГАЗ-3309спец.№АА9328ТХ</t>
  </si>
  <si>
    <t>АА9328ТХ</t>
  </si>
  <si>
    <t>АА7516КР</t>
  </si>
  <si>
    <t>МАЗ-555102-2120 вантажний самоскид №АА 9276 ТХ</t>
  </si>
  <si>
    <t>СЕА-10598210120/000</t>
  </si>
  <si>
    <t>МАЗ-555102-2120вантажнийсамоскид№АА9276ТХ</t>
  </si>
  <si>
    <t>АА9276ТХ</t>
  </si>
  <si>
    <t>АА5915КН</t>
  </si>
  <si>
    <t>МАЗ- 555102-220 самоскид № АА 9268 ТХ</t>
  </si>
  <si>
    <t>СЕА-10598210116/000</t>
  </si>
  <si>
    <t>19.10.2010</t>
  </si>
  <si>
    <t>МАЗ-555102-220самоскид№АА9268ТХ</t>
  </si>
  <si>
    <t>АА9268ТХ</t>
  </si>
  <si>
    <t>АА7246КЕ</t>
  </si>
  <si>
    <t>КАМАЗ-5320 грузовая платформа №9452 ТХ</t>
  </si>
  <si>
    <t>СЕА-10510000394/000</t>
  </si>
  <si>
    <t>01.05.1994</t>
  </si>
  <si>
    <t>КАМАЗ-5320грузоваяплатформа№9452ТХ</t>
  </si>
  <si>
    <t>АА9452ТХ</t>
  </si>
  <si>
    <t>32820КТ</t>
  </si>
  <si>
    <t>ГАЗ-2752 "Соболь" № АА 9423 ТХ</t>
  </si>
  <si>
    <t>СЕА-10500009021/000</t>
  </si>
  <si>
    <t>ГАЗ-2752"Соболь"№АА9423ТХ</t>
  </si>
  <si>
    <t>АА9423ТХ</t>
  </si>
  <si>
    <t>АА3325ОС</t>
  </si>
  <si>
    <t>ГАЗ-2705-242 грузопассаж. №АА 9407 ТХ</t>
  </si>
  <si>
    <t>СЕА-10500005112/000</t>
  </si>
  <si>
    <t>ГАЗ-2705-242грузопассаж.№АА9407ТХ</t>
  </si>
  <si>
    <t>АА9407ТХ</t>
  </si>
  <si>
    <t>АА9276ВА</t>
  </si>
  <si>
    <t>МАЗ-555102-220 - УЗМ  №АА 9319 ТХ</t>
  </si>
  <si>
    <t>СЕА-10510000124/000</t>
  </si>
  <si>
    <t>МАЗ-555102-220-УЗМ№АА9319ТХ</t>
  </si>
  <si>
    <t>АА9319ТХ</t>
  </si>
  <si>
    <t>АА5619НР</t>
  </si>
  <si>
    <t>ГАЗ-2705-438 комбі №АА 9381 ТХ</t>
  </si>
  <si>
    <t>СЕА-10510000106/000</t>
  </si>
  <si>
    <t>ГАЗ-2705-438комбі№АА9381ТХ</t>
  </si>
  <si>
    <t>АА9381ТХ</t>
  </si>
  <si>
    <t>АА3984НЕ</t>
  </si>
  <si>
    <t>ГАЗ-2705-438 "Спец. аварійна" №АА 9421 ТХ</t>
  </si>
  <si>
    <t>СЕА-10510000140/000</t>
  </si>
  <si>
    <t>ГАЗ-2705-438"Спец.аварійна"№АА9421ТХ</t>
  </si>
  <si>
    <t>АА9421ТХ</t>
  </si>
  <si>
    <t>АА7619ІА</t>
  </si>
  <si>
    <t>ГАЗ-2705-434-Е2 №АА 9408 ТХ</t>
  </si>
  <si>
    <t>СЕА-10510000028/000</t>
  </si>
  <si>
    <t>07.02.2007</t>
  </si>
  <si>
    <t>ГАЗ-2705-434-Е2№АА9408ТХ</t>
  </si>
  <si>
    <t>АА9408ТХ</t>
  </si>
  <si>
    <t>АА2998СІ</t>
  </si>
  <si>
    <t>Автокран КТА-18.01 на шасі МАЗ-533702-240 - УЗМ №АА 7463 ТР</t>
  </si>
  <si>
    <t>СЕА-10510000065/001</t>
  </si>
  <si>
    <t>АвтокранКТА-18.01нашасіМАЗ-533702-240-УЗМ№АА7463ТР</t>
  </si>
  <si>
    <t>АА7463ТР</t>
  </si>
  <si>
    <t>АА5867ЕН</t>
  </si>
  <si>
    <t>ГАЗ-3307 ЭСА пром. фургон  №9406 ТХ</t>
  </si>
  <si>
    <t>КМ -10590005463/000</t>
  </si>
  <si>
    <t>ГАЗ-3307ЭСАпром.фургон№9406ТХ</t>
  </si>
  <si>
    <t>ЧПК-3303спец.авар.№2790КИТ</t>
  </si>
  <si>
    <t>2790КИТ</t>
  </si>
  <si>
    <t>ГАЗ-53-12спец.аварийная№19766КА</t>
  </si>
  <si>
    <t>19766КА</t>
  </si>
  <si>
    <t>ГАЗ-53-28срец.аварийная№19511КА</t>
  </si>
  <si>
    <t>19511КА</t>
  </si>
  <si>
    <t>ЗИЛ-133ГЯКС-3575автокран№19504КА</t>
  </si>
  <si>
    <t>19504КА</t>
  </si>
  <si>
    <t>КРАЗ-65101-207 а/кран №19516 КА</t>
  </si>
  <si>
    <t>СЕА-10500007690/001</t>
  </si>
  <si>
    <t>05.12.1996</t>
  </si>
  <si>
    <t>КРАЗ-65101-207а/кран№19516КА</t>
  </si>
  <si>
    <t>АА4356ТР</t>
  </si>
  <si>
    <t>19516КА</t>
  </si>
  <si>
    <t>ГАЗ-5227спец.авар.№10532КА</t>
  </si>
  <si>
    <t>10532КА</t>
  </si>
  <si>
    <t>ГАЗ-5227спец.авар.№06911КА</t>
  </si>
  <si>
    <t>06911КА</t>
  </si>
  <si>
    <t>ГАЗ-5228спец.авар.№06909КА</t>
  </si>
  <si>
    <t>06909КА</t>
  </si>
  <si>
    <t>ГАЗ-5227спец.авар.№06904КА</t>
  </si>
  <si>
    <t>06904КА</t>
  </si>
  <si>
    <t>КАМАЗ-5410сед.тягач№08677КА</t>
  </si>
  <si>
    <t>08677КА</t>
  </si>
  <si>
    <t>КАМАЗ-5410сед.тяг.№2090КІА</t>
  </si>
  <si>
    <t>2090КІА</t>
  </si>
  <si>
    <t>МАЗ-35337автокран№6447КИУ</t>
  </si>
  <si>
    <t>6447КИУ</t>
  </si>
  <si>
    <t>КРАЗ-250автокран№0460КИТ</t>
  </si>
  <si>
    <t>0460КИТ</t>
  </si>
  <si>
    <t>ЗИЛ-431410№2769КИТ</t>
  </si>
  <si>
    <t>2769КИТ</t>
  </si>
  <si>
    <t>ГАЗ-53-01спец.аварийная№19679КА</t>
  </si>
  <si>
    <t>19679КА</t>
  </si>
  <si>
    <t>ГАЗ-53-12спец.аварийная№19533КА</t>
  </si>
  <si>
    <t>_19533КА</t>
  </si>
  <si>
    <t>ГАЗ-2705 спец."Служба газа" №07484 КА</t>
  </si>
  <si>
    <t>СЕА-10500007540/001</t>
  </si>
  <si>
    <t>ГАЗ-2705спец."Службагаза"№07484КА</t>
  </si>
  <si>
    <t>АА7418ТР</t>
  </si>
  <si>
    <t>07484КА</t>
  </si>
  <si>
    <t>ГАЗ-53спец.аварийная№19538КА</t>
  </si>
  <si>
    <t>19538КА</t>
  </si>
  <si>
    <t>ГАЗ-53спец.авар.№06906КА</t>
  </si>
  <si>
    <t>06906КА</t>
  </si>
  <si>
    <t>КАМАЗ-5511сасоскид№11886КА</t>
  </si>
  <si>
    <t>11886КА</t>
  </si>
  <si>
    <t>КАМАЗ-5511 самоскид №11887 КА</t>
  </si>
  <si>
    <t>СЕА-10500007658/000</t>
  </si>
  <si>
    <t>КАМАЗ-5511самоскид№11887КА</t>
  </si>
  <si>
    <t>АА7426ТР</t>
  </si>
  <si>
    <t>11887КА</t>
  </si>
  <si>
    <t>ЗИЛ-ММЗ-554Мсамоскид№19509КА</t>
  </si>
  <si>
    <t>19509КА</t>
  </si>
  <si>
    <t>Самоскид ЗИЛ-ММ3-45023, д.н.  № АА 7696 ОК</t>
  </si>
  <si>
    <t>СЕА-10500007603/001</t>
  </si>
  <si>
    <t>01.04.1992</t>
  </si>
  <si>
    <t>СамоскидЗИЛ-ММ3-45023,д.н.№АА7696ОК</t>
  </si>
  <si>
    <t>АА4468ХА</t>
  </si>
  <si>
    <t>АА7696ОК</t>
  </si>
  <si>
    <t>ГАЗ-2705"Газель"№00544КА</t>
  </si>
  <si>
    <t>00544КА</t>
  </si>
  <si>
    <t>КРАЗ-6510самоскид№0591КИТ</t>
  </si>
  <si>
    <t>0591КИТ</t>
  </si>
  <si>
    <t>П/прицепплатф.МАЗ-9380№11746КА</t>
  </si>
  <si>
    <t>11746КА</t>
  </si>
  <si>
    <t>АвтономнийобігрівачнаГАЗ-53-28срец.аварийная№19511КА</t>
  </si>
  <si>
    <t>АвтономнийобігрівачнаГАЗ-53-12спец.аварийная№19533КА</t>
  </si>
  <si>
    <t>АвтономнийобігрівачнаГАЗ-53спец.аварийная№19538КА</t>
  </si>
  <si>
    <t>АвтономнийобігрівачнаГАЗ-53-12спец.аварийная№19766КА</t>
  </si>
  <si>
    <t>КРАЗ-250 автокран №9272 КІА (поліпшення, капремонт)</t>
  </si>
  <si>
    <t>АТ -10500000065/002</t>
  </si>
  <si>
    <t>02.08.2017</t>
  </si>
  <si>
    <t>КРАЗ-250автокран№9272КІА(поліпшення,капремонт)</t>
  </si>
  <si>
    <t>АвтономнийобігрівачнаГАЗ-5227спец.авар.№06911КА</t>
  </si>
  <si>
    <t>АвтономнийобігрівачнаГАЗ-5227спец.авар.№10532КА</t>
  </si>
  <si>
    <t>ГАЗ-2705грузопассаж.№17824КА</t>
  </si>
  <si>
    <t>17824КА</t>
  </si>
  <si>
    <t>ГАЗ-330210грузопассаж.№АА8063РН</t>
  </si>
  <si>
    <t>АА8063РН</t>
  </si>
  <si>
    <t>ГАЗ-330210груз.платформа№16461КА</t>
  </si>
  <si>
    <t>16461КА</t>
  </si>
  <si>
    <t>ГАЗ-330210груз.платформа№19570КА</t>
  </si>
  <si>
    <t>19570КА</t>
  </si>
  <si>
    <t>ГАЗ-53-07груз.платформа№39466КА</t>
  </si>
  <si>
    <t>39466КА</t>
  </si>
  <si>
    <t>ПолуприцепНО764№00056КА</t>
  </si>
  <si>
    <t>00056КА</t>
  </si>
  <si>
    <t>ЗИЛ-130МГП-22автовышка№1632КІА</t>
  </si>
  <si>
    <t>1632КІА</t>
  </si>
  <si>
    <t>Дизель-електростанціянаЗИЛ-5301спец.авар.№04475КА</t>
  </si>
  <si>
    <t>Дизель-електростанціянаЗИЛ-5301спец.авар.№07510КА</t>
  </si>
  <si>
    <t>УАЗ3309грузовой№6986КІА</t>
  </si>
  <si>
    <t>6986КІА</t>
  </si>
  <si>
    <t>ГАЗ-3302№36243КА</t>
  </si>
  <si>
    <t>36243КА</t>
  </si>
  <si>
    <t>Полуприцеп3939740№АА4278ХХ</t>
  </si>
  <si>
    <t>АА4278ХХ</t>
  </si>
  <si>
    <t>ГАЗ-2752 №12842 КА</t>
  </si>
  <si>
    <t>СЕА-10500013003/000</t>
  </si>
  <si>
    <t>ГАЗ-2752№12842КА</t>
  </si>
  <si>
    <t>АА7411ТР</t>
  </si>
  <si>
    <t>12842КА</t>
  </si>
  <si>
    <t>ГАЗ-2752 №АА 9248 ВН</t>
  </si>
  <si>
    <t>СЕА-10500008117/002</t>
  </si>
  <si>
    <t>01.01.1999</t>
  </si>
  <si>
    <t>ГАЗ-2752№АА9248ВН</t>
  </si>
  <si>
    <t>АА4469ХА</t>
  </si>
  <si>
    <t>АА9248ВН</t>
  </si>
  <si>
    <t>УАЗ-452лабор.№8908КІА</t>
  </si>
  <si>
    <t>8908КІА</t>
  </si>
  <si>
    <t>ЗИЛ-5301спец.авар.№04475КА</t>
  </si>
  <si>
    <t>04475КА</t>
  </si>
  <si>
    <t>ЗИЛ-5301спец.авар.№07510КА</t>
  </si>
  <si>
    <t>07510КА</t>
  </si>
  <si>
    <t>КРАЗ-250 автокран №9272 КІА</t>
  </si>
  <si>
    <t>СЕА-10500000065/001</t>
  </si>
  <si>
    <t>01.09.1996</t>
  </si>
  <si>
    <t>КРАЗ-250автокран№9272КІА</t>
  </si>
  <si>
    <t>АА9367ТХ</t>
  </si>
  <si>
    <t>9272КІА</t>
  </si>
  <si>
    <t>КРАЗ-250автокран№6577КИУ</t>
  </si>
  <si>
    <t>6577КИУ</t>
  </si>
  <si>
    <t>ГАЗ-2752 №12842 КА (поліпшення,ГБО)</t>
  </si>
  <si>
    <t>АТ -10500013003/000</t>
  </si>
  <si>
    <t>ГАЗ-2752№12842КА(поліпшення,ГБО)</t>
  </si>
  <si>
    <t>ГАЗ-2705 спец."Служба газа" № 07484 КА (поліпшення,ГБО)</t>
  </si>
  <si>
    <t>АТ -10500007540/000</t>
  </si>
  <si>
    <t>ГАЗ-2705спец."Службагаза"№07484КА(поліпшення,ГБО)</t>
  </si>
  <si>
    <t>Генератор синхронный на ЗИЛ-131 спец.автомастерская №13423 КА</t>
  </si>
  <si>
    <t>СЕА-10500007533/003</t>
  </si>
  <si>
    <t>ГенераторсинхронныйнаЗИЛ-131спец.автомастерская№13423КА</t>
  </si>
  <si>
    <t>КАМАЗ-5320грузоваяплатформа№1306КИТ</t>
  </si>
  <si>
    <t>1306КИТ</t>
  </si>
  <si>
    <t>ЗИЛ-138 груз.платформа №19549 КА</t>
  </si>
  <si>
    <t>СЕА-10500007585/000</t>
  </si>
  <si>
    <t>ЗИЛ-138груз.платформа№19549КА</t>
  </si>
  <si>
    <t>19549КА</t>
  </si>
  <si>
    <t>УАЗ-3909№11836КА</t>
  </si>
  <si>
    <t>11836КА</t>
  </si>
  <si>
    <t>ГАЗ-66спец.№7745КИЛ</t>
  </si>
  <si>
    <t>7745КИЛ</t>
  </si>
  <si>
    <t>АвтокранКС4574КРАЗ-250№1324КИТ</t>
  </si>
  <si>
    <t>1324КИТ</t>
  </si>
  <si>
    <t>УстаткуваннякрановеАвтокрануКС4574КРАЗ-250№1324КИТ</t>
  </si>
  <si>
    <t>ЗИЛ-131 №  АА 7469 ТА (поліпшення: газобалонне обладнання)</t>
  </si>
  <si>
    <t>АТ -10500005573/000</t>
  </si>
  <si>
    <t>09.11.2017</t>
  </si>
  <si>
    <t>ЗИЛ-131№АА7469ТА(поліпшення:газобалоннеобладнання)</t>
  </si>
  <si>
    <t>ЗИЛ-131спец. автомаст. № АА 7469 ТА</t>
  </si>
  <si>
    <t>КМ -10590005573/003</t>
  </si>
  <si>
    <t>ЗИЛ-131спец.автомаст.№АА7469ТА</t>
  </si>
  <si>
    <t>ЗИЛ-131 спец.автомастерская №13423 КА</t>
  </si>
  <si>
    <t>СЕА-10500007533/001</t>
  </si>
  <si>
    <t>01.02.2001</t>
  </si>
  <si>
    <t>ЗИЛ-131спец.автомастерская№13423КА</t>
  </si>
  <si>
    <t>13423КА</t>
  </si>
  <si>
    <t>ЗИЛ-138 груз.платформа №39492 КА</t>
  </si>
  <si>
    <t>СЕА-10500007591/000</t>
  </si>
  <si>
    <t>09.02.1988</t>
  </si>
  <si>
    <t>ЗИЛ-138груз.платформа№39492КА</t>
  </si>
  <si>
    <t>39492КА</t>
  </si>
  <si>
    <t>КАМАЗ-43101 вантажний бортовий №04695 КА</t>
  </si>
  <si>
    <t>СЕА-10510000316/000</t>
  </si>
  <si>
    <t>01.02.1999</t>
  </si>
  <si>
    <t>КАМАЗ-43101вантажнийбортовий№04695КА</t>
  </si>
  <si>
    <t>04695КА</t>
  </si>
  <si>
    <t>ТЦ6-10500003113/000</t>
  </si>
  <si>
    <t>20.01.2003</t>
  </si>
  <si>
    <t>Автономний обігрівач на ЗИЛ-131 спец.автомастерская №13423 КА</t>
  </si>
  <si>
    <t>СЕА-10500007533/002</t>
  </si>
  <si>
    <t>АвтономнийобігрівачнаЗИЛ-131спец.автомастерская№13423КА</t>
  </si>
  <si>
    <t>Установка кранова КРАЗ-250 автокран №9272 КІА</t>
  </si>
  <si>
    <t>СЕА-10500000065/002</t>
  </si>
  <si>
    <t>УстановкакрановаКРАЗ-250автокран№9272КІА</t>
  </si>
  <si>
    <t>УстановкаавтопідйомникаЗИЛ-431410№2769КИТ</t>
  </si>
  <si>
    <t>УстановкаавтопідйомникаЗИЛ-130МГП-22автовышка№1632КІА</t>
  </si>
  <si>
    <t>УстановкакрановаКРАЗ-250автокран№6577КИУ</t>
  </si>
  <si>
    <t>УстановкакрановаМАЗ-35337автокран№6447КИУ</t>
  </si>
  <si>
    <t>УстановкакрановаКРАЗ-250автокран№0460КИТ</t>
  </si>
  <si>
    <t>УстановкакрановаЗИЛ-133ГЯКС-3575автокран№19504КА</t>
  </si>
  <si>
    <t>Установка кранова КРАЗ-65101-207 а/кран №19516 КА</t>
  </si>
  <si>
    <t>СЕА-10500007690/002</t>
  </si>
  <si>
    <t>УстановкакрановаКРАЗ-65101-207а/кран№19516КА</t>
  </si>
  <si>
    <t>Самоскид ЗИЛ-ММ3-45023 д.н. № АА 7696 ОК (капітальний ремонт)</t>
  </si>
  <si>
    <t>СЕА-10500007603/002</t>
  </si>
  <si>
    <t>СамоскидЗИЛ-ММ3-45023д.н.№АА7696ОК(капітальнийремонт)</t>
  </si>
  <si>
    <t>АвтономнийобігрівачнаЗИЛ-5301спец.авар.№07510КА</t>
  </si>
  <si>
    <t>АвтономнийобігрівачнаЗИЛ-5301спец.авар.№04475КА</t>
  </si>
  <si>
    <t>АвтономнийобігрівачнаГАЗ-5227спец.авар.№06904КА</t>
  </si>
  <si>
    <t>АвтономнийобігрівачнаГАЗ-53-01спец.аварийная№19679КА</t>
  </si>
  <si>
    <t>ГАЗ-330210грузопассаж.№АА8063РН(поліпшення,ГБО)</t>
  </si>
  <si>
    <t>ГАЗ-2705 спец."Служба газа" №07484 КА (поліпшення, капремонт)</t>
  </si>
  <si>
    <t>СЕА-10500007540/002</t>
  </si>
  <si>
    <t>ГАЗ-2705спец."Службагаза"№07484КА(поліпшення,капремонт)</t>
  </si>
  <si>
    <t>ГАЗ-2752 №АА 9248 ВН (поліпшення, капремонт)</t>
  </si>
  <si>
    <t>АТ -10500008117/001</t>
  </si>
  <si>
    <t>06.04.2017</t>
  </si>
  <si>
    <t>ГАЗ-2752№АА9248ВН(поліпшення,капремонт)</t>
  </si>
  <si>
    <t>ГАЗ-2752 №АА 9248 ВН (поліпшення, ГБО)</t>
  </si>
  <si>
    <t>СЕА-10500008117/003</t>
  </si>
  <si>
    <t>12.04.2017</t>
  </si>
  <si>
    <t>ГАЗ-2752№АА9248ВН(поліпшення,ГБО)</t>
  </si>
  <si>
    <t>ЗИЛ-5301спец.авар.№04475КА(поліпшення,капремонт)</t>
  </si>
  <si>
    <t>Автомобіль спеціалізований для обслуговування тм на базі  Ford Transit, держ. номер АА 4072 ТО</t>
  </si>
  <si>
    <t>АТ -10511000000/000</t>
  </si>
  <si>
    <t>АвтомобільспеціалізованийдляобслуговуваннятмнабазіFordTransit,держ.номерАА4072ТО</t>
  </si>
  <si>
    <t>Устаткування кранове на автокран КС-45729-4-02 № АА 7406 ТР</t>
  </si>
  <si>
    <t>АТ -105000000044/002</t>
  </si>
  <si>
    <t>УстаткуваннякрановенаавтокранКС-45729-4-02№АА7406ТР</t>
  </si>
  <si>
    <t>Обігрівач автономний незалежний на автокран КС-45729-4-02 № АА 7406 ТР</t>
  </si>
  <si>
    <t>АТ -105000000044/003</t>
  </si>
  <si>
    <t>ОбігрівачавтономнийнезалежнийнаавтокранКС-45729-4-02№АА7406ТР</t>
  </si>
  <si>
    <t>Передпусковий рідинний підігрівач на автокран КС-45729-4-02 № АА 7406 ТР</t>
  </si>
  <si>
    <t>АТ -105000000044/004</t>
  </si>
  <si>
    <t>ПередпусковийрідиннийпідігрівачнаавтокранКС-45729-4-02№АА7406ТР</t>
  </si>
  <si>
    <t>Автономний обігрівач на Автокран КТА-18.01 на шасі МАЗ-533702-240 - УЗМ №АА 7462 ТР</t>
  </si>
  <si>
    <t>СЕА-10598210128/002</t>
  </si>
  <si>
    <t>Автоколона № 5</t>
  </si>
  <si>
    <t>АвтономнийобігрівачнаАвтокранКТА-18.01нашасіМАЗ-533702-240-УЗМ№АА7462ТР</t>
  </si>
  <si>
    <t>ПРИЧЕП ВАНТАЖНИЙ ПФ 01 "ФЕРМЕР" № Т 11745 АІ</t>
  </si>
  <si>
    <t>ТМ -10500031251/000</t>
  </si>
  <si>
    <t>ПРИЧЕПВАНТАЖНИЙПФ01"ФЕРМЕР"№Т11745АІ</t>
  </si>
  <si>
    <t>ПРИЧЕП ВАНТАЖНИЙ ПФ 01 "ФЕРМЕР" (№ Т 11747 АІ)</t>
  </si>
  <si>
    <t>ТМ -10500031252/000</t>
  </si>
  <si>
    <t>ПРИЧЕПВАНТАЖНИЙПФ01"ФЕРМЕР"(№Т11747АІ)</t>
  </si>
  <si>
    <t>ПРИЧЕП ВАНТАЖНИЙ ПФ 01 "ФЕРМЕР" №Т11761 АІ</t>
  </si>
  <si>
    <t>ТМ -10500031234/000</t>
  </si>
  <si>
    <t>ПРИЧЕПВАНТАЖНИЙПФ01"ФЕРМЕР"№Т11761АІ</t>
  </si>
  <si>
    <t>ПРИЧЕП ВАНТАЖНИЙ ПФ 01 "ФЕРМЕР" №Т11760 АІ</t>
  </si>
  <si>
    <t>ТМ -10500031235/000</t>
  </si>
  <si>
    <t>ПРИЧЕПВАНТАЖНИЙПФ01"ФЕРМЕР"№Т11760АІ</t>
  </si>
  <si>
    <t>ПРИЧЕП ВАНТАЖНИЙ ПФ 01 "ФЕРМЕР"  №Т11744 АІ</t>
  </si>
  <si>
    <t>ТМ -10500031236/000</t>
  </si>
  <si>
    <t>ПРИЧЕПВАНТАЖНИЙПФ01"ФЕРМЕР"№Т11744АІ</t>
  </si>
  <si>
    <t>ПРИЧЕП ВАНТАЖНИЙ ПФ 01 "ФЕРМЕР"  №Т 11758 АІ</t>
  </si>
  <si>
    <t>ТМ -10500031237/000</t>
  </si>
  <si>
    <t>ПРИЧЕПВАНТАЖНИЙПФ01"ФЕРМЕР"№Т11758АІ</t>
  </si>
  <si>
    <t>ПРИЧЕП ВАНТАЖНИЙ ПФ 01 "ФЕРМЕР" № Т 11755 АІ</t>
  </si>
  <si>
    <t>ТМ -10500031238/000</t>
  </si>
  <si>
    <t>ПРИЧЕПВАНТАЖНИЙПФ01"ФЕРМЕР"№Т11755АІ</t>
  </si>
  <si>
    <t>ПРИЧЕП ВАНТАЖНИЙ ПФ 01 "ФЕРМЕР"  №Т11756 АІ</t>
  </si>
  <si>
    <t>ТМ -10500031239/000</t>
  </si>
  <si>
    <t>ПРИЧЕПВАНТАЖНИЙПФ01"ФЕРМЕР"№Т11756АІ</t>
  </si>
  <si>
    <t>ПРИЧЕП ВАНТАЖНИЙ ПФ 01 "ФЕРМЕР"  №Т 11757 АІ</t>
  </si>
  <si>
    <t>ТМ -10500031240/000</t>
  </si>
  <si>
    <t>ПРИЧЕПВАНТАЖНИЙПФ01"ФЕРМЕР"№Т11757АІ</t>
  </si>
  <si>
    <t>ПРИЧЕП ВАНТАЖНИЙ ПФ 01 "ФЕРМЕР" №Т11749 АІ</t>
  </si>
  <si>
    <t>ТМ -10500031241/000</t>
  </si>
  <si>
    <t>ПРИЧЕПВАНТАЖНИЙПФ01"ФЕРМЕР"№Т11749АІ</t>
  </si>
  <si>
    <t>ПРИЧЕП ВАНТАЖНИЙ ПФ 01 "ФЕРМЕР" №Т 11751 АІ</t>
  </si>
  <si>
    <t>ТМ -10500031242/000</t>
  </si>
  <si>
    <t>ПРИЧЕПВАНТАЖНИЙПФ01"ФЕРМЕР"№Т11751АІ</t>
  </si>
  <si>
    <t>ПРИЧЕП ВАНТАЖНИЙ ПФ 01 "ФЕРМЕР"  №Т11750 АІ</t>
  </si>
  <si>
    <t>ТМ -10500031243/000</t>
  </si>
  <si>
    <t>ПРИЧЕПВАНТАЖНИЙПФ01"ФЕРМЕР"№Т11750АІ</t>
  </si>
  <si>
    <t>ПРИЧЕП ВАНТАЖНИЙ ПФ 01 "ФЕРМЕР" №Т 11746 АІ</t>
  </si>
  <si>
    <t>ТМ -10500031245/000</t>
  </si>
  <si>
    <t>ПРИЧЕПВАНТАЖНИЙПФ01"ФЕРМЕР"№Т11746АІ</t>
  </si>
  <si>
    <t>ПРИЧЕП ВАНТАЖНИЙ ПФ 01 "ФЕРМЕР" № Т 11752  АІ</t>
  </si>
  <si>
    <t>ТМ -10500031246/000</t>
  </si>
  <si>
    <t>ПРИЧЕПВАНТАЖНИЙПФ01"ФЕРМЕР"№Т11752АІ</t>
  </si>
  <si>
    <t>ПРИЧЕП ВАНТАЖНИЙ ПФ 01 "ФЕРМЕР" (№ Т 11753 АІ)</t>
  </si>
  <si>
    <t>ТМ -10500031247/000</t>
  </si>
  <si>
    <t>ПРИЧЕПВАНТАЖНИЙПФ01"ФЕРМЕР"(№Т11753АІ)</t>
  </si>
  <si>
    <t>ПРИЧЕП ВАНТАЖНИЙ ПФ 01 "ФЕРМЕР"  (№ Т 11754 АІ)</t>
  </si>
  <si>
    <t>ТМ -10500031248/000</t>
  </si>
  <si>
    <t>ПРИЧЕПВАНТАЖНИЙПФ01"ФЕРМЕР"(№Т11754АІ)</t>
  </si>
  <si>
    <t>ПРИЧЕП ВАНТАЖНИЙ ПФ 01 "ФЕРМЕР" № Т 11759 АІ</t>
  </si>
  <si>
    <t>ТМ -10500031249/000</t>
  </si>
  <si>
    <t>ПРИЧЕПВАНТАЖНИЙПФ01"ФЕРМЕР"№Т11759АІ</t>
  </si>
  <si>
    <t>ПРИЧЕП ВАНТАЖНИЙ ПФ 01 "ФЕРМЕР" (№ Т 11748 АІ)</t>
  </si>
  <si>
    <t>ТМ -10500031250/000</t>
  </si>
  <si>
    <t>ПРИЧЕПВАНТАЖНИЙПФ01"ФЕРМЕР"(№Т11748АІ)</t>
  </si>
  <si>
    <t>Трактор колісний тягового класу 1,4-1,8т ( в т.ч. агрегат зварювальний двоп1 ОСтовий АП-21) 19706 АІ</t>
  </si>
  <si>
    <t>ТМ -10500031254/000</t>
  </si>
  <si>
    <t>31.05.2012</t>
  </si>
  <si>
    <t>Тракторколіснийтяговогокласу1,4-1,8т(вт.ч.агрегатзварювальнийдвоп1ОСтовийАП-21)19706АІ</t>
  </si>
  <si>
    <t>Трактор колісний тягового класу 1,4-1,8т ( в т.ч. агрегат зварювальний двоп1 ОСтовий АП-21) 19772 АІ</t>
  </si>
  <si>
    <t>ТМ -10500031255/000</t>
  </si>
  <si>
    <t>Тракторколіснийтяговогокласу1,4-1,8т(вт.ч.агрегатзварювальнийдвоп1ОСтовийАП-21)19772АІ</t>
  </si>
  <si>
    <t>Автономний опалювач ГАЗ-3309 ТК-G-3309 держ. № АА 2276 ХВ</t>
  </si>
  <si>
    <t>АТ -105000000052/002</t>
  </si>
  <si>
    <t>АвтономнийопалювачГАЗ-3309ТК-G-3309держ.№АА2276ХВ</t>
  </si>
  <si>
    <t>Автономний обігрівач на Автомобіль  спец. Газ-3309  №АА 7436 ТР</t>
  </si>
  <si>
    <t>СЕА-10598210129/002</t>
  </si>
  <si>
    <t>АвтономнийобігрівачнаАвтомобільспец.Газ-3309№АА7436ТР</t>
  </si>
  <si>
    <t>АВТОМОБІЛЬ СПЕЦ. ГАЗ-3309 ТК-G-3309 держ. № АА 2276 ХВ</t>
  </si>
  <si>
    <t>АТ -105000000052/001</t>
  </si>
  <si>
    <t>АВТОМОБІЛЬСПЕЦ.ГАЗ-3309ТК-G-3309держ.№АА2276ХВ</t>
  </si>
  <si>
    <t>АВТОКРАН КС-45729-4-02 НА ШАСІ МАЗ-5337А2 № АА 7406 ТР</t>
  </si>
  <si>
    <t>АТ -105000000044/001</t>
  </si>
  <si>
    <t>АВТОКРАНКС-45729-4-02НАШАСІМАЗ-5337А2№АА7406ТР</t>
  </si>
  <si>
    <t>ГАЗ-2705 вант.спец.авар.№АА 2256 ХВ</t>
  </si>
  <si>
    <t>СЕА-10598210166/000</t>
  </si>
  <si>
    <t>ГАЗ-2705вант.спец.авар.№АА2256ХВ</t>
  </si>
  <si>
    <t>АА2256ХВ</t>
  </si>
  <si>
    <t>АА2633КХ</t>
  </si>
  <si>
    <t>ГАЗ-2705 вант.спец.авар.№АА 7465 ТР</t>
  </si>
  <si>
    <t>СЕА-10598210160/000</t>
  </si>
  <si>
    <t>ГАЗ-2705вант.спец.авар.№АА7465ТР</t>
  </si>
  <si>
    <t>АА7465ТР</t>
  </si>
  <si>
    <t>АА2634КХ</t>
  </si>
  <si>
    <t>ГАЗ-2705 вант.спец.авар.№АА 9176 ТХ</t>
  </si>
  <si>
    <t>СЕА-10598210146/000</t>
  </si>
  <si>
    <t>ГАЗ-2705вант.спец.авар.№АА9176ТХ</t>
  </si>
  <si>
    <t>АА9176ТХ</t>
  </si>
  <si>
    <t>АА7690ОМ</t>
  </si>
  <si>
    <t>ГАЗ-2705 вант.спец.авар.№АА 9173 ТХ</t>
  </si>
  <si>
    <t>СЕА-10598210144/000</t>
  </si>
  <si>
    <t>ГАЗ-2705вант.спец.авар.№АА9173ТХ</t>
  </si>
  <si>
    <t>АА9173ТХ</t>
  </si>
  <si>
    <t>АА7789ОМ</t>
  </si>
  <si>
    <t>ГАЗ-3309 спец.  №АА 7436 ТР</t>
  </si>
  <si>
    <t>СЕА-10598210129/001</t>
  </si>
  <si>
    <t>ГАЗ-3309спец.№АА7436ТР</t>
  </si>
  <si>
    <t>АА7436ТР</t>
  </si>
  <si>
    <t>АА6646КР</t>
  </si>
  <si>
    <t>ГАЗ-3309 спец.  №АА 7462 ТР</t>
  </si>
  <si>
    <t>СЕА-10598210128/001</t>
  </si>
  <si>
    <t>ГАЗ-3309спец.№АА7462ТР</t>
  </si>
  <si>
    <t>АА7462ТР</t>
  </si>
  <si>
    <t>АА6637КР</t>
  </si>
  <si>
    <t>ГАЗ-2705-434 N АА 2290 ХВ</t>
  </si>
  <si>
    <t>ЕС -10500310993/000</t>
  </si>
  <si>
    <t>11.02.2007</t>
  </si>
  <si>
    <t>ГАЗ-2705-434NАА2290ХВ</t>
  </si>
  <si>
    <t>ГАЗ-2705-434 №АА 9172 ТХ</t>
  </si>
  <si>
    <t>СЕА-10510000023/000</t>
  </si>
  <si>
    <t>04.01.2007</t>
  </si>
  <si>
    <t>ГАЗ-2705-434№АА9172ТХ</t>
  </si>
  <si>
    <t>АА9172ТХ</t>
  </si>
  <si>
    <t>АА6879СЕ</t>
  </si>
  <si>
    <t>ГАЗ-2752-414 №АА 2283 ХВ</t>
  </si>
  <si>
    <t>СЕА-10510000031/000</t>
  </si>
  <si>
    <t>20.02.2007</t>
  </si>
  <si>
    <t>ГАЗ-2752-414№АА2283ХВ</t>
  </si>
  <si>
    <t>АА2283ХВ</t>
  </si>
  <si>
    <t>АА3459СІ</t>
  </si>
  <si>
    <t>ГАЗ-2705-438 комбі №АА 7412 ТР</t>
  </si>
  <si>
    <t>СЕА-10510000105/000</t>
  </si>
  <si>
    <t>ГАЗ-2705-438комбі№АА7412ТР</t>
  </si>
  <si>
    <t>АА7412ТР</t>
  </si>
  <si>
    <t>АА3968НЕ</t>
  </si>
  <si>
    <t>ГАЗ-2705-242 грузопассаж. №АА 2293 ХВ</t>
  </si>
  <si>
    <t>СЕА-10500005127/000</t>
  </si>
  <si>
    <t>ГАЗ-2705-242грузопассаж.№АА2293ХВ</t>
  </si>
  <si>
    <t>АА2293ХВ</t>
  </si>
  <si>
    <t>АА1667АІ</t>
  </si>
  <si>
    <t>ГАЗ-2705-242 УМЗ-4215 №АА 9174 ТХ</t>
  </si>
  <si>
    <t>СЕА-10500005130/000</t>
  </si>
  <si>
    <t>03.02.2006</t>
  </si>
  <si>
    <t>ГАЗ-2705-242УМЗ-4215№АА9174ТХ</t>
  </si>
  <si>
    <t>АА9174ТХ</t>
  </si>
  <si>
    <t>АА6332АІ</t>
  </si>
  <si>
    <t>КАМАЗ-5511 самоскид №АА 2259 ХВ</t>
  </si>
  <si>
    <t>СЕА-10510000366/000</t>
  </si>
  <si>
    <t>05.08.2002</t>
  </si>
  <si>
    <t>КАМАЗ-5511самоскид№АА2259ХВ</t>
  </si>
  <si>
    <t>АА2259ХВ</t>
  </si>
  <si>
    <t>АА3663АІ</t>
  </si>
  <si>
    <t>КАМАЗ-55111 № АА 2285 ХВ</t>
  </si>
  <si>
    <t>ТЦ6-10500003131/000</t>
  </si>
  <si>
    <t>КАМАЗ-55111№АА2285ХВ</t>
  </si>
  <si>
    <t>АА2285ХВ</t>
  </si>
  <si>
    <t>АА3654АІ</t>
  </si>
  <si>
    <t>КрАЗ-255Б1 ЕОВ-4421 экскаватор №15380 КА</t>
  </si>
  <si>
    <t>СЕА-10500015889/001</t>
  </si>
  <si>
    <t>01.12.2001</t>
  </si>
  <si>
    <t>КрАЗ-255Б1ЕОВ-4421экскаватор№15380КА</t>
  </si>
  <si>
    <t>15380КА</t>
  </si>
  <si>
    <t>Екскаваторне обладнання на КрАЗ-255Б1 ЕОВ-4421 экскаватор №15380 КА</t>
  </si>
  <si>
    <t>СЕА-10500015889/002</t>
  </si>
  <si>
    <t>ЕкскаваторнеобладнаннянаКрАЗ-255Б1ЕОВ-4421экскаватор№15380КА</t>
  </si>
  <si>
    <t>Передпусковий двигун на КрАЗ-255Б1 ЕОВ-4421 экскаватор №15380 КА</t>
  </si>
  <si>
    <t>СЕА-10500015889/003</t>
  </si>
  <si>
    <t>ПередпусковийдвигуннаКрАЗ-255Б1ЕОВ-4421экскаватор№15380КА</t>
  </si>
  <si>
    <t>Автомобіль для перевезення вантажів на базі шасі МАЗ-4371N2 шасі</t>
  </si>
  <si>
    <t>АТ -10503000000/000</t>
  </si>
  <si>
    <t>АвтомобільдляперевезеннявантажівнабазішасіМАЗ-4371N2шасі</t>
  </si>
  <si>
    <t>Автомобіль спеціалізований на базі автомобіля Ford Transit V 363 куз. 6379</t>
  </si>
  <si>
    <t>АТ -10507000000/000</t>
  </si>
  <si>
    <t>АвтомобільспеціалізованийнабазіавтомобіляFordTransitV363куз.6379</t>
  </si>
  <si>
    <t>Автомобіль спеціалізований на базі шасі Renayult Master TK-RM-ARM куз.1039</t>
  </si>
  <si>
    <t>АТ -10508500000/000</t>
  </si>
  <si>
    <t>25.07.2017</t>
  </si>
  <si>
    <t>АвтомобільспеціалізованийнабазішасіRenayultMasterTK-RM-ARMкуз.1039</t>
  </si>
  <si>
    <t>Автомобіль спеціалізований на базі шасі Renayult Master TK-RM-ARM куз.1040</t>
  </si>
  <si>
    <t>АТ -10508600000/000</t>
  </si>
  <si>
    <t>АвтомобільспеціалізованийнабазішасіRenayultMasterTK-RM-ARMкуз.1040</t>
  </si>
  <si>
    <t>Автомобіль спеціалізований для обслуговування тм на базі  Ford Transit, держ. номер АА 4073 ТО</t>
  </si>
  <si>
    <t>АТ -10511100000/000</t>
  </si>
  <si>
    <t>АвтомобільспеціалізованийдляобслуговуваннятмнабазіFordTransit,держ.номерАА4073ТО</t>
  </si>
  <si>
    <t>ГАЗ-3307 грузовой №АА 8405 КО</t>
  </si>
  <si>
    <t>СЕА-10500000035/003</t>
  </si>
  <si>
    <t>ГАЗ-3307грузовой№АА8405КО</t>
  </si>
  <si>
    <t>АА5560ХА</t>
  </si>
  <si>
    <t>АА8405КО</t>
  </si>
  <si>
    <t>КРАЗ-6510 самоскид №0554 КИТ</t>
  </si>
  <si>
    <t>СЕА-10500000041/000</t>
  </si>
  <si>
    <t>КРАЗ-6510самоскид№0554КИТ</t>
  </si>
  <si>
    <t>0554КИТ</t>
  </si>
  <si>
    <t>СміттєвозГАЗ-53КО-413№1065КИБ</t>
  </si>
  <si>
    <t>Автонавантажувач АП 4081, д.н. Т З292 КІ</t>
  </si>
  <si>
    <t>ЗЕ -10500001016/000</t>
  </si>
  <si>
    <t>АвтонавантажувачАП4081,д.н.ТЗ292КІ</t>
  </si>
  <si>
    <t>ЕкскаваторЭО2628МТЗ-80,д.н.03670КС</t>
  </si>
  <si>
    <t>ЕкскаваторЕО-2621ЮМЗ,д.н.03668КС</t>
  </si>
  <si>
    <t>Мікроавтобус,ГАЗ-32213,д.н.07177КА</t>
  </si>
  <si>
    <t>СамохіднешасіТ-16МГ,д.н.02496КС</t>
  </si>
  <si>
    <t>СамохіднешасіТ-16МГ,д.н.02495КС</t>
  </si>
  <si>
    <t>Тротуарно прибиральна машина КО-719, д.н. 03669 КС</t>
  </si>
  <si>
    <t>ЗЕ -10500001068/001</t>
  </si>
  <si>
    <t>30.11.1997</t>
  </si>
  <si>
    <t>ТротуарноприбиральнамашинаКО-719,д.н.03669КС</t>
  </si>
  <si>
    <t>ГАЗ-3307 вантажний № АА 8405 КО (поліпшення)</t>
  </si>
  <si>
    <t>АТ -10500000035/003</t>
  </si>
  <si>
    <t>01.01.2017</t>
  </si>
  <si>
    <t>ГАЗ-3307вантажний№АА8405КО(поліпшення)</t>
  </si>
  <si>
    <t>Прибирально-підмітальне обладнання на тротуарно прибиральну машину КО-719, д.н. 03669 КС</t>
  </si>
  <si>
    <t>ЗЕ -10500001068/002</t>
  </si>
  <si>
    <t>Прибирально-підмітальнеобладнаннянатротуарноприбиральнумашинуКО-719,д.н.03669КС</t>
  </si>
  <si>
    <t>ЗИЛ-131спец. автомаст. №13422 КА</t>
  </si>
  <si>
    <t>КМ -10590005572/001</t>
  </si>
  <si>
    <t>ЗИЛ-131спец.автомаст.№13422КА</t>
  </si>
  <si>
    <t>КРАЗ-6510  самоскид  № 0554  КІТ (поліпшення, капремонт)</t>
  </si>
  <si>
    <t>АТ -10500000041/001</t>
  </si>
  <si>
    <t>25.02.2018</t>
  </si>
  <si>
    <t>КРАЗ-6510самоскид№0554КІТ(поліпшення,капремонт)</t>
  </si>
  <si>
    <t>Автономний обігрівач типу ОВ-65  на ГАЗ-3307 грузовой №АА 8405 КО</t>
  </si>
  <si>
    <t>СЕА-10500806906/002</t>
  </si>
  <si>
    <t>АвтономнийобігрівачтипуОВ-65наГАЗ-3307грузовой№АА8405КО</t>
  </si>
  <si>
    <t>Передпусковий рідинний підігрівач 14ТС-10М5 МАЗ-437043 держ. № АА 1192 ХН</t>
  </si>
  <si>
    <t>АТ -10400000050/003</t>
  </si>
  <si>
    <t>ОЗ рах.231 БС 011002 Передавання т/е КТМ</t>
  </si>
  <si>
    <t>Передпусковийрідиннийпідігрівач14ТС-10М5МАЗ-437043держ.№АА1192ХН</t>
  </si>
  <si>
    <t>Автономний опалювач МАЗ-437043 держ. № АА 1192 ХН</t>
  </si>
  <si>
    <t>АТ -10400000050/004</t>
  </si>
  <si>
    <t>АвтономнийопалювачМАЗ-437043держ.№АА1192ХН</t>
  </si>
  <si>
    <t>Інше стаціонарне технолог. облад. автомоб.шасі спеціал аварійн.автомай-ня МАЗ-437043,д.нАА 1192 ХН</t>
  </si>
  <si>
    <t>АТ -10400000050/009</t>
  </si>
  <si>
    <t>20.11.2014</t>
  </si>
  <si>
    <t>Іншестаціонарнетехнолог.облад.автомоб.шасіспеціалаварійн.автомай-няМАЗ-437043,д.нАА1192ХН</t>
  </si>
  <si>
    <t>Дообладнання спеціального аварійного автомобіля МАЗ-437043,д.нАА 1192 ХН</t>
  </si>
  <si>
    <t>АТ -10400000050/010</t>
  </si>
  <si>
    <t>ДообладнанняспеціальногоаварійногоавтомобіляМАЗ-437043,д.нАА1192ХН</t>
  </si>
  <si>
    <t>Передпусковий рідинний підігрівач14ТС-10  на спец. аваріЙ. автомайстерерня КАМАЗ-43253, д.н АА1143ХН</t>
  </si>
  <si>
    <t>АТ -10400000072/003</t>
  </si>
  <si>
    <t>09.04.2014</t>
  </si>
  <si>
    <t>Передпусковийрідиннийпідігрівач14ТС-10наспец.аваріЙ.автомайстерерняКАМАЗ-43253,д.нАА1143ХН</t>
  </si>
  <si>
    <t>Автономний опалювач Eberspacher AIRTRONIC D2 на спец. аварій. автомай-ня КАМАЗ-43253, д.н АА1143ХН</t>
  </si>
  <si>
    <t>АТ -10400000072/004</t>
  </si>
  <si>
    <t>АвтономнийопалювачEberspacherAIRTRONICD2наспец.аварій.автомай-няКАМАЗ-43253,д.нАА1143ХН</t>
  </si>
  <si>
    <t>Обладнення та інвентар базового автомобіля КАМАЗ-43253, д.н АА 1143 ХН</t>
  </si>
  <si>
    <t>АТ -10400000072/007</t>
  </si>
  <si>
    <t>ОбладненнятаінвентарбазовогоавтомобіляКАМАЗ-43253,д.нАА1143ХН</t>
  </si>
  <si>
    <t>Передпусковий рідинний підігрівач14ТС-10  на спец. аваріЙ. автомайстерерня КАМАЗ-43253,д.н АА2208ХВ</t>
  </si>
  <si>
    <t>АТ -10400000073/003</t>
  </si>
  <si>
    <t>Передпусковийрідиннийпідігрівач14ТС-10наспец.аваріЙ.автомайстерерняКАМАЗ-43253,д.нАА2208ХВ</t>
  </si>
  <si>
    <t>Автономний опалювач Eberspacher AIRTRONIC D2 на спец. аварій. автомай-ня КАМАЗ-43253, д.н АА2208ХВ</t>
  </si>
  <si>
    <t>АТ -10400000073/004</t>
  </si>
  <si>
    <t>АвтономнийопалювачEberspacherAIRTRONICD2наспец.аварій.автомай-няКАМАЗ-43253,д.нАА2208ХВ</t>
  </si>
  <si>
    <t>Обладнення та інвентар базового автомобіля КАМАЗ-43253, д.н АА2208ХВ</t>
  </si>
  <si>
    <t>АТ -10400000073/007</t>
  </si>
  <si>
    <t>ОбладненнятаінвентарбазовогоавтомобіляКАМАЗ-43253,д.нАА2208ХВ</t>
  </si>
  <si>
    <t>ПІДСИЛЮВАЧ INTER-M А-120 PUBLIC ADDRESS AMPLIFIER</t>
  </si>
  <si>
    <t>СЕА-10410000714/000</t>
  </si>
  <si>
    <t>03.07.2012</t>
  </si>
  <si>
    <t>ПІДСИЛЮВАЧINTER-MА-120PUBLICADDRESSAMPLIFIER</t>
  </si>
  <si>
    <t>Газоанализатор</t>
  </si>
  <si>
    <t>СЕА-10410000519/000</t>
  </si>
  <si>
    <t>01.03.1991</t>
  </si>
  <si>
    <t>Газоанализатор 102 ФА-01</t>
  </si>
  <si>
    <t>СЕА-10410000226/000</t>
  </si>
  <si>
    <t>01.08.2001</t>
  </si>
  <si>
    <t>Газоанализатор102ФА-01</t>
  </si>
  <si>
    <t>Передпусковий рідинний підігрівач 14ТС-10М5 МАЗ-437043 держ. № АА 2235 ХВ</t>
  </si>
  <si>
    <t>АТ -10400000051/003</t>
  </si>
  <si>
    <t>Передпусковийрідиннийпідігрівач14ТС-10М5МАЗ-437043держ.№АА2235ХВ</t>
  </si>
  <si>
    <t>Автономний опалювач МАЗ-437043 держ. № АА 2235 ХВ</t>
  </si>
  <si>
    <t>АТ -10400000051/004</t>
  </si>
  <si>
    <t>АвтономнийопалювачМАЗ-437043держ.№АА2235ХВ</t>
  </si>
  <si>
    <t>Інше стац.технологічне.обладн.автомобільного .шасі спеціал. автом-ня МАЗ-437043, д.н.АА 2235 ХВ</t>
  </si>
  <si>
    <t>АТ -10400000051/007</t>
  </si>
  <si>
    <t>Іншестац.технологічне.обладн.автомобільного.шасіспеціал.автом-няМАЗ-437043,д.н.АА2235ХВ</t>
  </si>
  <si>
    <t>ОЗ рах.949 БС 172002</t>
  </si>
  <si>
    <t>Автонавантажувач-4041</t>
  </si>
  <si>
    <t>4041</t>
  </si>
  <si>
    <t>Теплосчётчик       SA94/2</t>
  </si>
  <si>
    <t>СЕА-10410000211/000</t>
  </si>
  <si>
    <t>01.10.1998</t>
  </si>
  <si>
    <t>ТеплосчётчикSA94/2</t>
  </si>
  <si>
    <t>Автозаправочныйблок</t>
  </si>
  <si>
    <t>Екскаватор-навантажувач JCB JS175W,  державний номер 18582 АІ</t>
  </si>
  <si>
    <t>АТ -10412100000/000</t>
  </si>
  <si>
    <t>09.08.2018</t>
  </si>
  <si>
    <t>Екскаватор-навантажувачJCBJS175W,державнийномер18582АІ</t>
  </si>
  <si>
    <t>Екскаватор-навантажувач JCB 3CX Contractor,  державний номер 18736 АІ</t>
  </si>
  <si>
    <t>АТ -10412700000/000</t>
  </si>
  <si>
    <t>10.08.2018</t>
  </si>
  <si>
    <t>Екскаватор-навантажувачJCB3CXContractor,державнийномер18736АІ</t>
  </si>
  <si>
    <t>Екскаватор-навантажувач JCB 3CX Contractor,  державний номер 18735 АІ</t>
  </si>
  <si>
    <t>АТ -10412600000/000</t>
  </si>
  <si>
    <t>Екскаватор-навантажувачJCB3CXContractor,державнийномер18735АІ</t>
  </si>
  <si>
    <t>Екскаватор-навантажувач JCB 3CX CONTRACTOR</t>
  </si>
  <si>
    <t>АТ -10410200000/000</t>
  </si>
  <si>
    <t>26.06.2018</t>
  </si>
  <si>
    <t>Екскаватор-навантажувачJCB3CXCONTRACTOR</t>
  </si>
  <si>
    <t>АТ -10410300000/000</t>
  </si>
  <si>
    <t>КОНДИЦІОНЕР BSQ-09H N1</t>
  </si>
  <si>
    <t>АТ -104100000093/000</t>
  </si>
  <si>
    <t>25.07.2014</t>
  </si>
  <si>
    <t>ОЗ рах.91 БС 022002</t>
  </si>
  <si>
    <t>КОНДИЦІОНЕРBSQ-09HN1</t>
  </si>
  <si>
    <t>АТ -104100000092/000</t>
  </si>
  <si>
    <t>Установка водохімпромивки на шасі причепа ВХП-2 ГКБ-83280000040 Гос. № 01253 КС &lt;0017592&gt;</t>
  </si>
  <si>
    <t>ЖТЕ-10400017592/000</t>
  </si>
  <si>
    <t>01.11.1990</t>
  </si>
  <si>
    <t>УстановкаводохімпромивкинашасіпричепаВХП-2ГКБ-83280000040Гос.№01253КС&lt;0017592&gt;</t>
  </si>
  <si>
    <t>21285АІ</t>
  </si>
  <si>
    <t>КС01253</t>
  </si>
  <si>
    <t>Установка водохімпромивки на шасі причепа ВХП-2 ГКБ-83280000040 Гос.№ 01251 КС &lt;0004448&gt;</t>
  </si>
  <si>
    <t>ЖТЕ-10400004448/000</t>
  </si>
  <si>
    <t>01.03.1992</t>
  </si>
  <si>
    <t>УстановкаводохімпромивкинашасіпричепаВХП-2ГКБ-83280000040Гос.№01251КС&lt;0004448&gt;</t>
  </si>
  <si>
    <t>21286АІ</t>
  </si>
  <si>
    <t>КС01251</t>
  </si>
  <si>
    <t>Установка водохімпромивки на шасі причепа ВХП-2 ГКБ-83280000040 Гос. № 01250 КС &lt;0004447&gt;</t>
  </si>
  <si>
    <t>ЖТЕ-10400004447/000</t>
  </si>
  <si>
    <t>УстановкаводохімпромивкинашасіпричепаВХП-2ГКБ-83280000040Гос.№01250КС&lt;0004447&gt;</t>
  </si>
  <si>
    <t>21284АІ</t>
  </si>
  <si>
    <t>КС01250</t>
  </si>
  <si>
    <t>Система відеоспостереження за адресою: вул.Народного Ополчення, 16-А</t>
  </si>
  <si>
    <t>АТ -104100000106/000</t>
  </si>
  <si>
    <t>03.11.2014</t>
  </si>
  <si>
    <t>Системавідеоспостереженнязаадресою:вул.НародногоОполчення,16-А</t>
  </si>
  <si>
    <t>АвтономнийобігрівачнаЗил-5301№12075КА</t>
  </si>
  <si>
    <t>РадиотелефонPanasonic</t>
  </si>
  <si>
    <t>МОНІТОР SAMSUNG 16" СМ-740</t>
  </si>
  <si>
    <t>ТЦ5-10400100618/002</t>
  </si>
  <si>
    <t>ОЗ рах.91 БС 022003</t>
  </si>
  <si>
    <t>МОНІТОРSAMSUNG16"СМ-740</t>
  </si>
  <si>
    <t>КОНДИЦІОНЕР НАСТІННИЙ NS09LHG/NU09LHG</t>
  </si>
  <si>
    <t>ТЦ5-10400100706/000</t>
  </si>
  <si>
    <t>27.06.2012</t>
  </si>
  <si>
    <t>КОНДИЦІОНЕРНАСТІННИЙNS09LHG/NU09LHG</t>
  </si>
  <si>
    <t>КОНДИЦІОНЕР NEOCLIMA NS07LHG/NU07LHG</t>
  </si>
  <si>
    <t>ТЦ5-10400100685/000</t>
  </si>
  <si>
    <t>КОНДИЦІОНЕРNEOCLIMANS07LHG/NU07LHG</t>
  </si>
  <si>
    <t>КОНДИЦИОНЕР</t>
  </si>
  <si>
    <t>ТЦ5-10400062040/000</t>
  </si>
  <si>
    <t>28.12.1999</t>
  </si>
  <si>
    <t>ГИДРОМОЛОТ ЕО-2621 держ.номер 49-70 ЯУ</t>
  </si>
  <si>
    <t>ТЦ5-10400020508/000</t>
  </si>
  <si>
    <t>28.07.1990</t>
  </si>
  <si>
    <t>ГИДРОМОЛОТЕО-2621держ.номер49-70ЯУ</t>
  </si>
  <si>
    <t>4970ЯУ</t>
  </si>
  <si>
    <t>КОНДИЦІОНЕР VWA14251НА АВТОМОБІЛЬ ГАЗ  2217-404 (АА 6591 ІО)</t>
  </si>
  <si>
    <t>ЕН -10400003485/000</t>
  </si>
  <si>
    <t>КОНДИЦІОНЕРVWA14251НААВТОМОБІЛЬГАЗ2217-404(АА6591ІО)</t>
  </si>
  <si>
    <t>ЕКСКАВАТОР-НАВАНТАЖУВАЧ JCB 4CX SM № 19697 АІ</t>
  </si>
  <si>
    <t>СЕА-10410000712/000</t>
  </si>
  <si>
    <t>ЕКСКАВАТОР-НАВАНТАЖУВАЧJCB4CXSM№19697АІ</t>
  </si>
  <si>
    <t>19697АІ</t>
  </si>
  <si>
    <t>53665АА</t>
  </si>
  <si>
    <t>Устройство пусковое УП-1000    (КУНГ-66 № 07751 КА)</t>
  </si>
  <si>
    <t>СЕА-10400000078/000</t>
  </si>
  <si>
    <t>01.11.1995</t>
  </si>
  <si>
    <t>УстройствопусковоеУП-1000(КУНГ-66№07751КА)</t>
  </si>
  <si>
    <t>Екскаватор-навантажувач JCB JS160W,  державний номер 18583 АІ</t>
  </si>
  <si>
    <t>АТ -10412200000/000</t>
  </si>
  <si>
    <t>Екскаватор-навантажувачJCBJS160W,державнийномер18583АІ</t>
  </si>
  <si>
    <t>Екскаватор-навантажувач JCB 5CX,  державний номер 18731 АІ</t>
  </si>
  <si>
    <t>АТ -10412300000/000</t>
  </si>
  <si>
    <t>Екскаватор-навантажувачJCB5CX,державнийномер18731АІ</t>
  </si>
  <si>
    <t>АТ -10411700000/000</t>
  </si>
  <si>
    <t>16.07.2018</t>
  </si>
  <si>
    <t>АТ -10411800000/000</t>
  </si>
  <si>
    <t>Екскаватор-навантажувач JCB 3CX Contractor,  державний номер 18732 АІ</t>
  </si>
  <si>
    <t>АТ -10412400000/000</t>
  </si>
  <si>
    <t>Екскаватор-навантажувачJCB3CXContractor,державнийномер18732АІ</t>
  </si>
  <si>
    <t>Екскаватор-навантажувач JCB 3CX Contractor,  державний номер 18733 АІ</t>
  </si>
  <si>
    <t>АТ -10412500000/000</t>
  </si>
  <si>
    <t>Екскаватор-навантажувачJCB3CXContractor,державнийномер18733АІ</t>
  </si>
  <si>
    <t>ПЛАНШЕТ 10.1" IMPRESSION IMPAD 0211 D ((1024*600),INTEL ATOM Z670 15HZ+CPU INTEL GMA600. RAM2GB. IN</t>
  </si>
  <si>
    <t>АТ -104200000090/000</t>
  </si>
  <si>
    <t>18.02.2015</t>
  </si>
  <si>
    <t>ПЛАНШЕТ10.1"IMPRESSIONIMPAD0211D((1024*600),INTELATOMZ67015HZ+CPUINTELGMA600.RAM2GB.IN</t>
  </si>
  <si>
    <t>Комплектсигнальногооборудования</t>
  </si>
  <si>
    <t>Екскаватор-навантажувач JCB 3CX Contractor,  державний номер 18734 АІ</t>
  </si>
  <si>
    <t>АТ -10412800000/000</t>
  </si>
  <si>
    <t>Екскаватор-навантажувачJCB3CXContractor,державнийномер18734АІ</t>
  </si>
  <si>
    <t>Автономний опалювач EBERSPACHER AIRTRONIC  D4 М ГАЗ-3309 спец. №АА 7462 ТР</t>
  </si>
  <si>
    <t>АТ -104100000077/000</t>
  </si>
  <si>
    <t>18.07.2014</t>
  </si>
  <si>
    <t>АвтономнийопалювачEBERSPACHERAIRTRONICD4МГАЗ-3309спец.№АА7462ТР</t>
  </si>
  <si>
    <t>Екскаватор- навантажувач JSB 3CX SITEMASTER №19770 АІ</t>
  </si>
  <si>
    <t>СЕА-10410000537/000</t>
  </si>
  <si>
    <t>17.03.2009</t>
  </si>
  <si>
    <t>Екскаватор-навантажувачJSB3CXSITEMASTER№19770АІ</t>
  </si>
  <si>
    <t>19770АІ</t>
  </si>
  <si>
    <t>48259АА</t>
  </si>
  <si>
    <t>Екскаватор- навантажувач JSB 3CX SITEMASTER № 19769 АІ</t>
  </si>
  <si>
    <t>СЕА-10410000538/000</t>
  </si>
  <si>
    <t>Екскаватор-навантажувачJSB3CXSITEMASTER№19769АІ</t>
  </si>
  <si>
    <t>19769АІ</t>
  </si>
  <si>
    <t>48260АА</t>
  </si>
  <si>
    <t>Екскаватор "Борекс-2201" - 198405 № 19765 АІ</t>
  </si>
  <si>
    <t>СЕА-10410000007/000</t>
  </si>
  <si>
    <t>02.11.2006</t>
  </si>
  <si>
    <t>Екскаватор"Борекс-2201"-198405№19765АІ</t>
  </si>
  <si>
    <t>19765АІ</t>
  </si>
  <si>
    <t>09957КС</t>
  </si>
  <si>
    <t>Екскаватор гідравлічний колісний HITACHI №19692 АІ</t>
  </si>
  <si>
    <t>СЕА-10400100368/000</t>
  </si>
  <si>
    <t>17.10.2006</t>
  </si>
  <si>
    <t>ЕкскаваторгідравлічнийколіснийHITACHI№19692АІ</t>
  </si>
  <si>
    <t>19692АІ</t>
  </si>
  <si>
    <t>09825КС</t>
  </si>
  <si>
    <t>Екскаватор гідравлічний колісний HITACHI №19764 АІ</t>
  </si>
  <si>
    <t>СЕА-10400100370/000</t>
  </si>
  <si>
    <t>04.10.2006</t>
  </si>
  <si>
    <t>ЕкскаваторгідравлічнийколіснийHITACHI№19764АІ</t>
  </si>
  <si>
    <t>19764АІ</t>
  </si>
  <si>
    <t>09774КС</t>
  </si>
  <si>
    <t>Екскаватор - навантажувач 3CX SM №19695 АІ</t>
  </si>
  <si>
    <t>СЕА-10410000037/000</t>
  </si>
  <si>
    <t>11.04.2007</t>
  </si>
  <si>
    <t>Екскаватор-навантажувач3CXSM№19695АІ</t>
  </si>
  <si>
    <t>19695АІ</t>
  </si>
  <si>
    <t>10942КС</t>
  </si>
  <si>
    <t>Екскаватор - навантажувач 3CX SM №19824 АІ</t>
  </si>
  <si>
    <t>СЕА-10410000038/000</t>
  </si>
  <si>
    <t>Екскаватор-навантажувач3CXSM№19824АІ</t>
  </si>
  <si>
    <t>19824АІ</t>
  </si>
  <si>
    <t>10943КС</t>
  </si>
  <si>
    <t>Екскаватор "Борекс-2202" - 198339 № 19766 АІ</t>
  </si>
  <si>
    <t>СЕА-10400100345/000</t>
  </si>
  <si>
    <t>29.08.2006</t>
  </si>
  <si>
    <t>Екскаватор"Борекс-2202"-198339№19766АІ</t>
  </si>
  <si>
    <t>19766АІ</t>
  </si>
  <si>
    <t>02275КС</t>
  </si>
  <si>
    <t>Зварювальний агрегат на базі колісного трактора МТЗ- 80.126 д.н. Т 11741 АІ</t>
  </si>
  <si>
    <t>АТ -104100000043/001</t>
  </si>
  <si>
    <t>14.04.2014</t>
  </si>
  <si>
    <t>ЗварювальнийагрегатнабазіколісноготрактораМТЗ-80.126д.н.Т11741АІ</t>
  </si>
  <si>
    <t>Зварювальний агрегат на базі колісного трактора МТЗ- 80.126 д.н. Т 11738 АІ</t>
  </si>
  <si>
    <t>АТ -104100000042/001</t>
  </si>
  <si>
    <t>ЗварювальнийагрегатнабазіколісноготрактораМТЗ-80.126д.н.Т11738АІ</t>
  </si>
  <si>
    <t>Зварювальний агрегат на базі колісного трактора МТЗ- 80.126 д.н. Т 11740 АІ</t>
  </si>
  <si>
    <t>АТ -104100000041/001</t>
  </si>
  <si>
    <t>ЗварювальнийагрегатнабазіколісноготрактораМТЗ-80.126д.н.Т11740АІ</t>
  </si>
  <si>
    <t>Зварювальний агрегат на базі колісного трактора МТЗ- 80.126 д.н. Т 11743 АІ</t>
  </si>
  <si>
    <t>АТ -104100000040/001</t>
  </si>
  <si>
    <t>ЗварювальнийагрегатнабазіколісноготрактораМТЗ-80.126д.н.Т11743АІ</t>
  </si>
  <si>
    <t>Зварювальний агрегат на базі колісного трактора МТЗ- 80.126 д.н. Т 11742 АІ</t>
  </si>
  <si>
    <t>АТ -104100000039/001</t>
  </si>
  <si>
    <t>ЗварювальнийагрегатнабазіколісноготрактораМТЗ-80.126д.н.Т11742АІ</t>
  </si>
  <si>
    <t>Зварювальний агрегат на базі колісного трактора МТЗ- 80.126 д.н. Т 11739 АІ</t>
  </si>
  <si>
    <t>АТ -104100000038/001</t>
  </si>
  <si>
    <t>ЗварювальнийагрегатнабазіколісноготрактораМТЗ-80.126д.н.Т11739АІ</t>
  </si>
  <si>
    <t>Зварювальний агрегат колісного трактора, д.н Т 11739 АІ</t>
  </si>
  <si>
    <t>АТ -104100000038/002</t>
  </si>
  <si>
    <t>18.04.2014</t>
  </si>
  <si>
    <t>Зварювальнийагрегатколісноготрактора,д.нТ11739АІ</t>
  </si>
  <si>
    <t>Зварювальний агрегат колісного трактора, д.н Т 11742 АІ</t>
  </si>
  <si>
    <t>АТ -104100000039/002</t>
  </si>
  <si>
    <t>Зварювальнийагрегатколісноготрактора,д.нТ11742АІ</t>
  </si>
  <si>
    <t>Зварювальний агрегат колісного трактора, д.н Т 11743 АІ</t>
  </si>
  <si>
    <t>АТ -104100000040/002</t>
  </si>
  <si>
    <t>Зварювальнийагрегатколісноготрактора,д.нТ11743АІ</t>
  </si>
  <si>
    <t>Зварювальний агрегат колісного трактора, д.н Т 11740 АІ</t>
  </si>
  <si>
    <t>АТ -104100000041/002</t>
  </si>
  <si>
    <t>Зварювальнийагрегатколісноготрактора,д.нТ11740АІ</t>
  </si>
  <si>
    <t>Зварювальний агрегат  колісного трактора, д.н Т 11738 АІ</t>
  </si>
  <si>
    <t>АТ -104100000042/002</t>
  </si>
  <si>
    <t>Зварювальнийагрегатколісноготрактора,д.нТ11738АІ</t>
  </si>
  <si>
    <t>Зварювальний агрегат колісного трактора, д.н Т 11741 АІ</t>
  </si>
  <si>
    <t>АТ -104100000043/002</t>
  </si>
  <si>
    <t>Зварювальнийагрегатколісноготрактора,д.нТ11741АІ</t>
  </si>
  <si>
    <t>Автономний опалювач Eberspecher HYDRONIC M  11  10-24 V д.н. 19722 АІ</t>
  </si>
  <si>
    <t>АТ -104100000099/002</t>
  </si>
  <si>
    <t>19.09.2014</t>
  </si>
  <si>
    <t>АвтономнийопалювачEberspecherHYDRONICM1110-24Vд.н.19722АІ</t>
  </si>
  <si>
    <t>Автономний опалювач Eberspecher HYDRONIC M  11  10-24 V на  д.н. 19718 АІ</t>
  </si>
  <si>
    <t>АТ -104100000100/002</t>
  </si>
  <si>
    <t>АвтономнийопалювачEberspecherHYDRONICM1110-24Vнад.н.19718АІ</t>
  </si>
  <si>
    <t>Автономний опалювач Eberspecher HYDRONIC M  11  10-24 V д.н. 19717 АІ</t>
  </si>
  <si>
    <t>АТ -104100000101/002</t>
  </si>
  <si>
    <t>АвтономнийопалювачEberspecherHYDRONICM1110-24Vд.н.19717АІ</t>
  </si>
  <si>
    <t>Автономний опалювач Eberspacher AIRTRONIC D2 д.н. 19713 АІ</t>
  </si>
  <si>
    <t>АТ -104100000102/002</t>
  </si>
  <si>
    <t>АвтономнийопалювачEberspacherAIRTRONICD2д.н.19713АІ</t>
  </si>
  <si>
    <t>Автономний опалювач Eberspacher AIRTRONIC D2 д.н. 19771 АА</t>
  </si>
  <si>
    <t>АТ -104100000103/002</t>
  </si>
  <si>
    <t>АвтономнийопалювачEberspacherAIRTRONICD2д.н.19771АА</t>
  </si>
  <si>
    <t>Автономний опалювач Eberspacher AIRTRONIC D2 д.н. 19714 АІ</t>
  </si>
  <si>
    <t>АТ -104100000104/002</t>
  </si>
  <si>
    <t>АвтономнийопалювачEberspacherAIRTRONICD2д.н.19714АІ</t>
  </si>
  <si>
    <t>ОПАЛЮВАЧ АВТОНОМНИЙ EBERSPACHER M10 JCB JS 160 W № 19715 АІ</t>
  </si>
  <si>
    <t>АТ -104100000122/002</t>
  </si>
  <si>
    <t>01.02.2016</t>
  </si>
  <si>
    <t>ОПАЛЮВАЧАВТОНОМНИЙEBERSPACHERM10JCBJS160W№19715АІ</t>
  </si>
  <si>
    <t>МОНІТОР ТА СИСТЕМНИЙ БЛОК DELL</t>
  </si>
  <si>
    <t>АТ -104200000043/000</t>
  </si>
  <si>
    <t>30.10.2013</t>
  </si>
  <si>
    <t>МОНІТОРТАСИСТЕМНИЙБЛОКDELL</t>
  </si>
  <si>
    <t>ПРИСТРІЙ БАГАТОФУНКЦІОНАЛЬНИЙ ЧОРНО-БІЛИЙ A4 KONICA MINOLTA BIZHUB 20</t>
  </si>
  <si>
    <t>АТ -104200000073/000</t>
  </si>
  <si>
    <t>ПРИСТРІЙБАГАТОФУНКЦІОНАЛЬНИЙЧОРНО-БІЛИЙA4KONICAMINOLTABIZHUB20</t>
  </si>
  <si>
    <t>АГРЕГАТ ЗВАРЮВ.АС-11 (на держ. № 09957 КС)</t>
  </si>
  <si>
    <t>ТМ -10400014135/002</t>
  </si>
  <si>
    <t>14.09.2017</t>
  </si>
  <si>
    <t>АГРЕГАТЗВАРЮВ.АС-11(надерж.№09957КС)</t>
  </si>
  <si>
    <t>Екскаватор колісний JCB JS 175 W, д.н. 19722 АІ</t>
  </si>
  <si>
    <t>АТ -104100000099/001</t>
  </si>
  <si>
    <t>01.09.2014</t>
  </si>
  <si>
    <t>ЕкскаваторколіснийJCBJS175W,д.н.19722АІ</t>
  </si>
  <si>
    <t>Екскаватор колісний JCB JS 160 W, д.н. 19718 АІ</t>
  </si>
  <si>
    <t>АТ -104100000100/001</t>
  </si>
  <si>
    <t>ЕкскаваторколіснийJCBJS160W,д.н.19718АІ</t>
  </si>
  <si>
    <t>Екскаватор колісний JCB JS 160 W, д.н. 19717 АІ</t>
  </si>
  <si>
    <t>АТ -104100000101/001</t>
  </si>
  <si>
    <t>ЕкскаваторколіснийJCBJS160W,д.н.19717АІ</t>
  </si>
  <si>
    <t>Екскаватор навантажувач JCB 5CX, д.н. 19713 АІ</t>
  </si>
  <si>
    <t>АТ -104100000102/001</t>
  </si>
  <si>
    <t>ЕкскаваторнавантажувачJCB5CX,д.н.19713АІ</t>
  </si>
  <si>
    <t>Екскаватор навантажувач JCB 5CX, д.н. 19771 АІ</t>
  </si>
  <si>
    <t>АТ -104100000103/001</t>
  </si>
  <si>
    <t>ЕкскаваторнавантажувачJCB5CX,д.н.19771АІ</t>
  </si>
  <si>
    <t>Екскаватор навантажувач JCB 5CX, д.н. 19714 АІ</t>
  </si>
  <si>
    <t>АТ -104100000104/001</t>
  </si>
  <si>
    <t>ЕкскаваторнавантажувачJCB5CX,д.н.19714АІ</t>
  </si>
  <si>
    <t>ЕКСКАВАТОР КОЛІСНИЙ JCB JS 160 W  № 19716 АІ</t>
  </si>
  <si>
    <t>АТ -10400000003/000</t>
  </si>
  <si>
    <t>29.12.2012</t>
  </si>
  <si>
    <t>ЕКСКАВАТОРКОЛІСНИЙJCBJS160W№19716АІ</t>
  </si>
  <si>
    <t>Екскаватор-навантажувач 3CX SM №19693 АІ</t>
  </si>
  <si>
    <t>СЕА-10410000673/000</t>
  </si>
  <si>
    <t>23.03.2010</t>
  </si>
  <si>
    <t>Екскаватор-навантажувач3CXSM№19693АІ</t>
  </si>
  <si>
    <t>19693АІ</t>
  </si>
  <si>
    <t>49447АА</t>
  </si>
  <si>
    <t>Екскаватор-навантажувач 3CX SM №19694 АІ</t>
  </si>
  <si>
    <t>СЕА-10410000675/000</t>
  </si>
  <si>
    <t>Екскаватор-навантажувач3CXSM№19694АІ</t>
  </si>
  <si>
    <t>19694АІ</t>
  </si>
  <si>
    <t>49444АА</t>
  </si>
  <si>
    <t>ЕКСКАВАТОР-НАВАНТАЖУВАЧ JCB 4CX SM № 19768 АІ</t>
  </si>
  <si>
    <t>СЕА-10410000683/000</t>
  </si>
  <si>
    <t>24.03.2011</t>
  </si>
  <si>
    <t>ЕКСКАВАТОР-НАВАНТАЖУВАЧJCB4CXSM№19768АІ</t>
  </si>
  <si>
    <t>19768АІ</t>
  </si>
  <si>
    <t>51592АА</t>
  </si>
  <si>
    <t>ЕКСКАВАТОР-НАВАНТАЖУВАЧ JCB 4CX SM № 19698  АІ</t>
  </si>
  <si>
    <t>СЕА-10410000685/000</t>
  </si>
  <si>
    <t>ЕКСКАВАТОР-НАВАНТАЖУВАЧJCB4CXSM№19698АІ</t>
  </si>
  <si>
    <t>19698АІ</t>
  </si>
  <si>
    <t>51594АА</t>
  </si>
  <si>
    <t>ЕКСКАВАТОР-НАВАНТАЖУВАЧ JCB 3CX SM № 19707 АІ</t>
  </si>
  <si>
    <t>СЕА-10410000705/000</t>
  </si>
  <si>
    <t>28.10.2011</t>
  </si>
  <si>
    <t>ЕКСКАВАТОР-НАВАНТАЖУВАЧJCB3CXSM№19707АІ</t>
  </si>
  <si>
    <t>19707АІ</t>
  </si>
  <si>
    <t>52817АА</t>
  </si>
  <si>
    <t>ЕКСКАВАТОР-НАВАНТАЖУВАЧ JCB 3CX SM № 19696 АІ</t>
  </si>
  <si>
    <t>СЕА-10410000706/000</t>
  </si>
  <si>
    <t>ЕКСКАВАТОР-НАВАНТАЖУВАЧJCB3CXSM№19696АІ</t>
  </si>
  <si>
    <t>19696АІ</t>
  </si>
  <si>
    <t>52816АА</t>
  </si>
  <si>
    <t>ЕКСКАВАТОР-НАВАНТАЖУВАЧ JCB 5CX № 19711 АІ</t>
  </si>
  <si>
    <t>АТ -104100000032/000</t>
  </si>
  <si>
    <t>ЕКСКАВАТОР-НАВАНТАЖУВАЧJCB5CX№19711АІ</t>
  </si>
  <si>
    <t>ЕКСКАВАТОР КОЛІСНИЙ JCB JS 160 W № 19715 АІ</t>
  </si>
  <si>
    <t>АТ -104100000006/001</t>
  </si>
  <si>
    <t>31.05.2013</t>
  </si>
  <si>
    <t>ЕКСКАВАТОРКОЛІСНИЙJCBJS160W№19715АІ</t>
  </si>
  <si>
    <t>ЕКСКАВАТОР-НАВАНТАЖУВАЧ JCB 5CX № 19712 АІ</t>
  </si>
  <si>
    <t>АТ -104100000008/000</t>
  </si>
  <si>
    <t>ЕКСКАВАТОР-НАВАНТАЖУВАЧJCB5CX№19712АІ</t>
  </si>
  <si>
    <t>ЕКСКАВАТОР-НАВАНТАЖУВАЧ JCB 3CX SM з гідромолотом 19710 АІ</t>
  </si>
  <si>
    <t>АТ -104100000029/000</t>
  </si>
  <si>
    <t>20.09.2013</t>
  </si>
  <si>
    <t>ЕКСКАВАТОР-НАВАНТАЖУВАЧJCB3CXSMзгідромолотом19710АІ</t>
  </si>
  <si>
    <t>ЕКСКАВАТОР-НАВАНТАЖУВАЧ JCB 3CX SM держ. № 19708 АІ</t>
  </si>
  <si>
    <t>АТ -104100000030/000</t>
  </si>
  <si>
    <t>ЕКСКАВАТОР-НАВАНТАЖУВАЧJCB3CXSMдерж.№19708АІ</t>
  </si>
  <si>
    <t>ЕКСКАВАТОР-НАВАНТАЖУВАЧ JCB 3CX SM держ. № 19709 АІ</t>
  </si>
  <si>
    <t>АТ -104100000031/000</t>
  </si>
  <si>
    <t>ЕКСКАВАТОР-НАВАНТАЖУВАЧJCB3CXSMдерж.№19709АІ</t>
  </si>
  <si>
    <t>ЕКСКАВАТОР ЦЕПНИЙ УНІВЕРСАЛЬНИЙ ЕЦУ-150  № 19773 АІ</t>
  </si>
  <si>
    <t>АТ -10400000004/000</t>
  </si>
  <si>
    <t>27.12.2012</t>
  </si>
  <si>
    <t>ЕКСКАВАТОРЦЕПНИЙУНІВЕРСАЛЬНИЙЕЦУ-150№19773АІ</t>
  </si>
  <si>
    <t>Екскаватор JSB JS160W № 19767 АІ</t>
  </si>
  <si>
    <t>СЕА-10410000536/000</t>
  </si>
  <si>
    <t>ЕкскаваторJSBJS160W№19767АІ</t>
  </si>
  <si>
    <t>19767АІ</t>
  </si>
  <si>
    <t>48258АА</t>
  </si>
  <si>
    <t>щитпожарный</t>
  </si>
  <si>
    <t>верстакслесарныйстисками</t>
  </si>
  <si>
    <t>СВАРОЧНАЯУСТАНОВКААС-11НАБАЗЕТРАКТОРАТ-4000319КС(поліпшення,капремонт)</t>
  </si>
  <si>
    <t>ЕкскаваторЭО2628№00307КС</t>
  </si>
  <si>
    <t>21296АІ</t>
  </si>
  <si>
    <t>00307КС</t>
  </si>
  <si>
    <t>ЕкскаваторЭО2628№00308КС</t>
  </si>
  <si>
    <t>21297АІ</t>
  </si>
  <si>
    <t>00308КС</t>
  </si>
  <si>
    <t>ЕкскаваторАТЕК4321№00310КС</t>
  </si>
  <si>
    <t>21275АІ</t>
  </si>
  <si>
    <t>00310КС</t>
  </si>
  <si>
    <t>ЕО_2629экскаватор№01102КС</t>
  </si>
  <si>
    <t>21318АІ</t>
  </si>
  <si>
    <t>01102КС</t>
  </si>
  <si>
    <t>ЕО-2628экскаватор№01097КС</t>
  </si>
  <si>
    <t>21316АІ</t>
  </si>
  <si>
    <t>01097КС</t>
  </si>
  <si>
    <t>ЕО-2621экскаватор№01096КС</t>
  </si>
  <si>
    <t>21321АІ</t>
  </si>
  <si>
    <t>01096КС</t>
  </si>
  <si>
    <t>Автонавантажувач-40814</t>
  </si>
  <si>
    <t>40814</t>
  </si>
  <si>
    <t>АвтокомпрессорПКСД-5,25№00323КС</t>
  </si>
  <si>
    <t>21327АІ</t>
  </si>
  <si>
    <t>00323КС</t>
  </si>
  <si>
    <t>ЕО-2629экскаватор№01099КС</t>
  </si>
  <si>
    <t>21317АІ</t>
  </si>
  <si>
    <t>01099КС</t>
  </si>
  <si>
    <t>ЕкскаваторЭО2628№00309КС</t>
  </si>
  <si>
    <t>21298АІ</t>
  </si>
  <si>
    <t>00309КС</t>
  </si>
  <si>
    <t>ЕкскаваторЭО4321№00318КС</t>
  </si>
  <si>
    <t>21323АІ</t>
  </si>
  <si>
    <t>00318КС</t>
  </si>
  <si>
    <t>ЕкскаваторАТЕК4321№00312КС</t>
  </si>
  <si>
    <t>21277АІ</t>
  </si>
  <si>
    <t>00312КС</t>
  </si>
  <si>
    <t>ЕкскаваторАТЕК4321№00313КС</t>
  </si>
  <si>
    <t>21324АІ</t>
  </si>
  <si>
    <t>00313КС</t>
  </si>
  <si>
    <t>ЕкскаваторАТЕК881№00317КС</t>
  </si>
  <si>
    <t>21279АІ</t>
  </si>
  <si>
    <t>00317КС</t>
  </si>
  <si>
    <t>ЕкскаваторЭО4321№00314КС</t>
  </si>
  <si>
    <t>21276АІ</t>
  </si>
  <si>
    <t>00314КС</t>
  </si>
  <si>
    <t>ЕкскаваторЭО2621№00306КС</t>
  </si>
  <si>
    <t>21290АІ</t>
  </si>
  <si>
    <t>00306КС</t>
  </si>
  <si>
    <t>ЕкскаваторЭО4321№00316КС</t>
  </si>
  <si>
    <t>21280АІ</t>
  </si>
  <si>
    <t>00316КС</t>
  </si>
  <si>
    <t>ЕкскаваторАТЕК999№00902КС</t>
  </si>
  <si>
    <t>21429АІ</t>
  </si>
  <si>
    <t>00902КС</t>
  </si>
  <si>
    <t>ЕкскаваторЭО2624№00219КС</t>
  </si>
  <si>
    <t>21293АІ</t>
  </si>
  <si>
    <t>00219КС</t>
  </si>
  <si>
    <t>ЕкскаваторЭО2625№00992КС</t>
  </si>
  <si>
    <t>21315АІ</t>
  </si>
  <si>
    <t>00992КС</t>
  </si>
  <si>
    <t>ЕкскаваторЭО2621№00148КС</t>
  </si>
  <si>
    <t>21292АІ</t>
  </si>
  <si>
    <t>00148КС</t>
  </si>
  <si>
    <t>ЕкскаваторАТЕК881№00315КС</t>
  </si>
  <si>
    <t>21278АІ</t>
  </si>
  <si>
    <t>00315КС</t>
  </si>
  <si>
    <t>ЕкскаваторАТЕК881№02507КС</t>
  </si>
  <si>
    <t>21322АІ</t>
  </si>
  <si>
    <t>02507КС</t>
  </si>
  <si>
    <t>Тележкагидравлическая</t>
  </si>
  <si>
    <t>щитПР8504-7076</t>
  </si>
  <si>
    <t>щитПР8504-7068</t>
  </si>
  <si>
    <t>ТракторТ-16МГ00995КС</t>
  </si>
  <si>
    <t>21306АІ</t>
  </si>
  <si>
    <t>00995КС</t>
  </si>
  <si>
    <t>СамоходноешассиТ-16трактор00993КС</t>
  </si>
  <si>
    <t>21309АІ</t>
  </si>
  <si>
    <t>00993КС</t>
  </si>
  <si>
    <t>СамоходноешассиТ-16трактор00996КС</t>
  </si>
  <si>
    <t>21308АІ</t>
  </si>
  <si>
    <t>00996КС</t>
  </si>
  <si>
    <t>Тракторт-16МПз№437052двиг.113858903043КС</t>
  </si>
  <si>
    <t>21305АІ</t>
  </si>
  <si>
    <t>03043КС</t>
  </si>
  <si>
    <t>Трактор1-25Азав.№50975803042КС</t>
  </si>
  <si>
    <t>21330АІ</t>
  </si>
  <si>
    <t>03042КС</t>
  </si>
  <si>
    <t>ТРАКТОРТ-1600217КС</t>
  </si>
  <si>
    <t>21329АІ</t>
  </si>
  <si>
    <t>00217КС</t>
  </si>
  <si>
    <t>ТРАКТОРТ40№КС00218</t>
  </si>
  <si>
    <t>21304АІ</t>
  </si>
  <si>
    <t>00218КС</t>
  </si>
  <si>
    <t>Трактор Т-25 00901КС</t>
  </si>
  <si>
    <t>ТРМ-10400401211/000</t>
  </si>
  <si>
    <t>ТракторТ-2500901КС</t>
  </si>
  <si>
    <t>19820АІ</t>
  </si>
  <si>
    <t>00901КС</t>
  </si>
  <si>
    <t>ЕкскаваторЕО-4321№00903КС</t>
  </si>
  <si>
    <t>21331АІ</t>
  </si>
  <si>
    <t>00903КС</t>
  </si>
  <si>
    <t>Самоходноешасси00146КС</t>
  </si>
  <si>
    <t>21300АІ</t>
  </si>
  <si>
    <t>00146КС</t>
  </si>
  <si>
    <t>ТРАКТОРТ-25А№00330КС</t>
  </si>
  <si>
    <t>ТРАКТОРТ-15000327КС</t>
  </si>
  <si>
    <t>АГРЕГАТСВАРОЧHЫЙАС-11</t>
  </si>
  <si>
    <t>СВАРОЧНАЯУСТАНОВКААС-11НАБАЗЕТРАКТОРАТ-4000319КС</t>
  </si>
  <si>
    <t>СВАРОЧНАЯУСТАНОВКААС-11НАБАЗЕТРАКТОРАТ-4000322КС</t>
  </si>
  <si>
    <t>СВАРОЧНАЯУСТАНОВКААС-11НАБАЗЕТРАКТОРАТ-4000324КС</t>
  </si>
  <si>
    <t>СВАРОЧНАЯ УСТАНОВКА АС-11 НА БАЗЕ ТРАКТОРА Т-40   00325КС</t>
  </si>
  <si>
    <t>ТМ -10400004810/005</t>
  </si>
  <si>
    <t>СВАРОЧНАЯУСТАНОВКААС-11НАБАЗЕТРАКТОРАТ-4000325КС</t>
  </si>
  <si>
    <t>ПРИЦЕПктракторуТ-40№КС00218</t>
  </si>
  <si>
    <t>21326АІ</t>
  </si>
  <si>
    <t>КС00248</t>
  </si>
  <si>
    <t>ПусковийдвигунП-10УДнаЭкскаваторЭО2621№00306КС</t>
  </si>
  <si>
    <t>АТ -10508700000/000</t>
  </si>
  <si>
    <t>21.06.2017</t>
  </si>
  <si>
    <t>Екскаватор-навантажувач JCB 3CX CONTRACTOR з додатковим навісним обдаднанням</t>
  </si>
  <si>
    <t>АТ -10501000001/000</t>
  </si>
  <si>
    <t>Екскаватор-навантажувачJCB3CXCONTRACTORздодатковимнавіснимобдаднанням</t>
  </si>
  <si>
    <t>Екскаватор-навантажувач JCB 4CX SITEMASTER</t>
  </si>
  <si>
    <t>АТ -10508000000/000</t>
  </si>
  <si>
    <t>Екскаватор-навантажувачJCB4CXSITEMASTER</t>
  </si>
  <si>
    <t>Екскаватор-навантажувач JCB 5CX</t>
  </si>
  <si>
    <t>АТ -10509000000/000</t>
  </si>
  <si>
    <t>Екскаватор-навантажувачJCB5CX</t>
  </si>
  <si>
    <t>ТракторТ-40,держ.номер00321КС</t>
  </si>
  <si>
    <t>ТРАКТОРТ-15500328КС</t>
  </si>
  <si>
    <t>ТРАКТОРМТЗ-8200331КС</t>
  </si>
  <si>
    <t>СВАРОЧНАЯУСТАНОВКААС-11НАБАЗЕТРАКТОРАЛТЗ-55000427КС</t>
  </si>
  <si>
    <t>СВАРОЧНАЯ УСТАНОВКА АС-11 НА БАЗЕ ТРАКТОРА ЛТЗ-55   000429КС</t>
  </si>
  <si>
    <t>ТМ -10400013067/000</t>
  </si>
  <si>
    <t>СВАРОЧНАЯУСТАНОВКААС-11НАБАЗЕТРАКТОРАЛТЗ-55000429КС</t>
  </si>
  <si>
    <t>Сварочнаяуст.набазетрактораТ-40М01353КС</t>
  </si>
  <si>
    <t>Сварочнаяуст.набазетрактораТ-40М01354КС</t>
  </si>
  <si>
    <t>СВАРОЧНЫЙАГРЕГАТАП-21НАБАЗЕТР-РАТ-4000320КС</t>
  </si>
  <si>
    <t>ДискофрезаФД-1набазетрактораЮМЗ-6К03763КС</t>
  </si>
  <si>
    <t>СамоходноешассиТ-16трактор00994КС</t>
  </si>
  <si>
    <t>21307АІ</t>
  </si>
  <si>
    <t>00994КС</t>
  </si>
  <si>
    <t>ЕкскаваторЭО2625№00991КС</t>
  </si>
  <si>
    <t>21314АІ</t>
  </si>
  <si>
    <t>00991КС</t>
  </si>
  <si>
    <t>Электрокран балка</t>
  </si>
  <si>
    <t>СЕА-10410000220/000</t>
  </si>
  <si>
    <t>Служба ремонтів АТ</t>
  </si>
  <si>
    <t>КОВТУН СЕРГІЙ МИХАЙЛОВИЧ</t>
  </si>
  <si>
    <t>Электрокранбалка</t>
  </si>
  <si>
    <t>Станок вертикально-сверлильный</t>
  </si>
  <si>
    <t>СЕА-10410000218/000</t>
  </si>
  <si>
    <t>Станоквертикально-сверлильный</t>
  </si>
  <si>
    <t>Сварочный агрегат</t>
  </si>
  <si>
    <t>СЕА-10410000216/000</t>
  </si>
  <si>
    <t>24.08.2002</t>
  </si>
  <si>
    <t>Сварочныйагрегат</t>
  </si>
  <si>
    <t>Станок точильно-двухсторонний</t>
  </si>
  <si>
    <t>СЕА-10410000214/000</t>
  </si>
  <si>
    <t>01.02.2000</t>
  </si>
  <si>
    <t>Станокточильно-двухсторонний</t>
  </si>
  <si>
    <t>СЕА-10410000213/000</t>
  </si>
  <si>
    <t>Компрессор</t>
  </si>
  <si>
    <t>СЕА-10410000207/000</t>
  </si>
  <si>
    <t>Система для балансировки колёс</t>
  </si>
  <si>
    <t>СЕА-10410000204/000</t>
  </si>
  <si>
    <t>Системадлябалансировкиколёс</t>
  </si>
  <si>
    <t>Станок токарный</t>
  </si>
  <si>
    <t>СЕА-10410000203/000</t>
  </si>
  <si>
    <t>Станоктокарный</t>
  </si>
  <si>
    <t>Пресс гидравлический</t>
  </si>
  <si>
    <t>СЕА-10410000202/000</t>
  </si>
  <si>
    <t>Прессгидравлический</t>
  </si>
  <si>
    <t>СЕА-10410000201/000</t>
  </si>
  <si>
    <t>Аппарат для получения дистилир.воды (вул. Народного ополчення, 16-А)</t>
  </si>
  <si>
    <t>СЕА-10410000199/000</t>
  </si>
  <si>
    <t>Аппаратдляполучениядистилир.воды(вул.Народногоополчення,16-А)</t>
  </si>
  <si>
    <t>Электрокран балка 2 тн</t>
  </si>
  <si>
    <t>СЕА-10410000195/000</t>
  </si>
  <si>
    <t>01.01.1986</t>
  </si>
  <si>
    <t>Электрокранбалка2тн</t>
  </si>
  <si>
    <t>Станок деревообрабатывающий</t>
  </si>
  <si>
    <t>СЕА-10410000210/000</t>
  </si>
  <si>
    <t>01.01.1998</t>
  </si>
  <si>
    <t>Станокдеревообрабатывающий</t>
  </si>
  <si>
    <t>Стенд для ремонта електрообладнання а/м</t>
  </si>
  <si>
    <t>СЕА-10410000249/000</t>
  </si>
  <si>
    <t>01.01.1980</t>
  </si>
  <si>
    <t>Стенддляремонтаелектрообладнанняа/м</t>
  </si>
  <si>
    <t>Станок настольно-гвинтовий</t>
  </si>
  <si>
    <t>СЕА-10410000246/000</t>
  </si>
  <si>
    <t>Станокнастольно-гвинтовий</t>
  </si>
  <si>
    <t>Станок токарно-гвинторізним</t>
  </si>
  <si>
    <t>СЕА-10410000245/000</t>
  </si>
  <si>
    <t>01.01.1978</t>
  </si>
  <si>
    <t>Станоктокарно-гвинторізним</t>
  </si>
  <si>
    <t>Станок токарно-гвинтовий</t>
  </si>
  <si>
    <t>СЕА-10410000244/000</t>
  </si>
  <si>
    <t>Станоктокарно-гвинтовий</t>
  </si>
  <si>
    <t>Електростанція 10 кВт</t>
  </si>
  <si>
    <t>СЕА-10410000263/000</t>
  </si>
  <si>
    <t>Електростанція10кВт</t>
  </si>
  <si>
    <t>Станок Р-114 для расточки</t>
  </si>
  <si>
    <t>ТЦ6-10400003106/000</t>
  </si>
  <si>
    <t>СтанокР-114длярасточки</t>
  </si>
  <si>
    <t>ТЦ6-10400003104/000</t>
  </si>
  <si>
    <t>Станок сверл.мод. БС-02</t>
  </si>
  <si>
    <t>ТЦ6-10400003109/000</t>
  </si>
  <si>
    <t>30.09.1999</t>
  </si>
  <si>
    <t>Станоксверл.мод.БС-02</t>
  </si>
  <si>
    <t>Сварочный трансформатор СТШ-250</t>
  </si>
  <si>
    <t>ТЦ6-10400003100/000</t>
  </si>
  <si>
    <t>20.05.2001</t>
  </si>
  <si>
    <t>СварочныйтрансформаторСТШ-250</t>
  </si>
  <si>
    <t>Домкрат для паралифта</t>
  </si>
  <si>
    <t>СЕА-10400007768/000</t>
  </si>
  <si>
    <t>Домкратдляпаралифта</t>
  </si>
  <si>
    <t>СЕА-10400007764/000</t>
  </si>
  <si>
    <t>Электротельфер  2т</t>
  </si>
  <si>
    <t>СЕА-10410000193/000</t>
  </si>
  <si>
    <t>01.05.1988</t>
  </si>
  <si>
    <t>Электротельфер2т</t>
  </si>
  <si>
    <t>СЕА-10410000192/000</t>
  </si>
  <si>
    <t>СЕА-10410000191/000</t>
  </si>
  <si>
    <t>Кран консульный</t>
  </si>
  <si>
    <t>СЕА-10410000190/000</t>
  </si>
  <si>
    <t>Кранконсульный</t>
  </si>
  <si>
    <t>Станок шлифовальний</t>
  </si>
  <si>
    <t>СЕА-10410000188/000</t>
  </si>
  <si>
    <t>01.04.1990</t>
  </si>
  <si>
    <t>Станокшлифовальний</t>
  </si>
  <si>
    <t>Станок вертикально-сверлильний</t>
  </si>
  <si>
    <t>СЕА-10410000187/000</t>
  </si>
  <si>
    <t>Станоквертикально-сверлильний</t>
  </si>
  <si>
    <t>СЕА-10410000223/000</t>
  </si>
  <si>
    <t>Станок вертик-сверлильный</t>
  </si>
  <si>
    <t>СЕА-10410000175/000</t>
  </si>
  <si>
    <t>Станоквертик-сверлильный</t>
  </si>
  <si>
    <t>Станок настольнозаточний</t>
  </si>
  <si>
    <t>СЕА-10410000176/000</t>
  </si>
  <si>
    <t>Станокнастольнозаточний</t>
  </si>
  <si>
    <t>СЕА-10410000178/000</t>
  </si>
  <si>
    <t>Станок шлифовальный</t>
  </si>
  <si>
    <t>СЕА-10410000179/000</t>
  </si>
  <si>
    <t>Станокшлифовальный</t>
  </si>
  <si>
    <t>СЕА-10410000180/000</t>
  </si>
  <si>
    <t>Станок фрезерний</t>
  </si>
  <si>
    <t>СЕА-10410000181/000</t>
  </si>
  <si>
    <t>Станокфрезерний</t>
  </si>
  <si>
    <t>Станок заточний</t>
  </si>
  <si>
    <t>СЕА-10410000182/000</t>
  </si>
  <si>
    <t>Станокзаточний</t>
  </si>
  <si>
    <t>Станок столярный</t>
  </si>
  <si>
    <t>СЕА-10410000183/000</t>
  </si>
  <si>
    <t>Станокстолярный</t>
  </si>
  <si>
    <t>СЕА-10410000184/000</t>
  </si>
  <si>
    <t>Станок круглошлифовальный</t>
  </si>
  <si>
    <t>СЕА-10410000185/000</t>
  </si>
  <si>
    <t>Станоккруглошлифовальный</t>
  </si>
  <si>
    <t>СКАНЕР АВТОМОБІЛЬНИЙ X-431 RU LUX</t>
  </si>
  <si>
    <t>СЕА-10410000677/000</t>
  </si>
  <si>
    <t>СТРЕЛЬЦОВ ВІКТОР АНАТОЛІЙОВИЧ</t>
  </si>
  <si>
    <t>29.04.2010</t>
  </si>
  <si>
    <t>СКАНЕРАВТОМОБІЛЬНИЙX-431RULUX</t>
  </si>
  <si>
    <t>Стол слесарный</t>
  </si>
  <si>
    <t>СЕА-10410000521/000</t>
  </si>
  <si>
    <t>01.09.1997</t>
  </si>
  <si>
    <t>Столслесарный</t>
  </si>
  <si>
    <t>СЕА-10410000520/000</t>
  </si>
  <si>
    <t>СЕА-10410000209/000</t>
  </si>
  <si>
    <t>Виробничо-технічний відділ АТ</t>
  </si>
  <si>
    <t>П'ЯТИГОРСЬКИЙ ОЛЕКСАНДР МИКОЛАЙОВИЧ</t>
  </si>
  <si>
    <t>АЛКОНТ 01 СУ</t>
  </si>
  <si>
    <t>СЕА-10400100371/000</t>
  </si>
  <si>
    <t>Відділ з охорони праці та безпеки дорожнього руху АТ</t>
  </si>
  <si>
    <t>ШУТЕНКО ВІТАЛІЙ ОЛЕКСАНДРОВИЧ</t>
  </si>
  <si>
    <t>09.10.2006</t>
  </si>
  <si>
    <t>АЛКОНТ01СУ</t>
  </si>
  <si>
    <t>СЕА-10410000681/000</t>
  </si>
  <si>
    <t>14.07.2010</t>
  </si>
  <si>
    <t>Багатофункціональний пристрій Gestetner MP201SPF</t>
  </si>
  <si>
    <t>АУ -10400009394/000</t>
  </si>
  <si>
    <t>Група забезпечення виробництва АТ</t>
  </si>
  <si>
    <t>ГРИЦЕНКО МИКОЛА МИКОЛАЙОВИЧ</t>
  </si>
  <si>
    <t>26.12.2011</t>
  </si>
  <si>
    <t>БагатофункціональнийпристрійGestetnerMP201SPF</t>
  </si>
  <si>
    <t>КОМП'ЮТЕР-МОНОБЛОК ACER ASPIRE Z3101-21,5" MULTI TOUCH, CPU-AMD ATHLON IIX4 (ЧОТИРЬОХ ЯДЕРНИЙ)615 2</t>
  </si>
  <si>
    <t>АУ -10400009364/000</t>
  </si>
  <si>
    <t>08.08.2011</t>
  </si>
  <si>
    <t>КОМП'ЮТЕР-МОНОБЛОКACERASPIREZ3101-21,5"MULTITOUCH,CPU-AMDATHLONIIX4(ЧОТИРЬОХЯДЕРНИЙ)6152</t>
  </si>
  <si>
    <t>АУ -10400009360/000</t>
  </si>
  <si>
    <t>27.07.2011</t>
  </si>
  <si>
    <t>ПК PENTIUM DUAL CORE E5500 ASUS P5G41T-MLX 2048MB DDR3-1333, SASTA 320GB монітор TFT LG 22" Flatron</t>
  </si>
  <si>
    <t>АУ -10400009213/000</t>
  </si>
  <si>
    <t>12.08.2011</t>
  </si>
  <si>
    <t>ПКPENTIUMDUALCOREE5500ASUSP5G41T-MLX2048MBDDR3-1333,SASTA320GBмоніторTFTLG22"Flatron</t>
  </si>
  <si>
    <t>НОУТБУК ACER EMACHINES E732-332G32MNKK</t>
  </si>
  <si>
    <t>АУ -10400009166/000</t>
  </si>
  <si>
    <t>18.05.2011</t>
  </si>
  <si>
    <t>НОУТБУКACEREMACHINESE732-332G32MNKK</t>
  </si>
  <si>
    <t>ПК  CPU Intel Pentium Dual-Core  E5500, монітор LCD 19" LG Flatron W1943SS-PF</t>
  </si>
  <si>
    <t>АУ -10400009106/000</t>
  </si>
  <si>
    <t>23.02.2011</t>
  </si>
  <si>
    <t>ПКCPUIntelPentiumDual-CoreE5500,моніторLCD19"LGFlatronW1943SS-PF</t>
  </si>
  <si>
    <t>НОУТБУК  НР COMPAD 610</t>
  </si>
  <si>
    <t>АУ -10400009002/000</t>
  </si>
  <si>
    <t>02.04.2010</t>
  </si>
  <si>
    <t>НОУТБУКНРCOMPAD610</t>
  </si>
  <si>
    <t>ПК PrimePC Solo30 CPU Intel Core 2 Duo. Монітор TFT 22" LG Flatron W1942S Glossy Black WIDE</t>
  </si>
  <si>
    <t>АУ -10400006993/000</t>
  </si>
  <si>
    <t>ПКPrimePCSolo30CPUIntelCore2Duo.МоніторTFT22"LGFlatronW1942SGlossyBlackWIDE</t>
  </si>
  <si>
    <t>ПК  INTEL   DUAL-CORE (монітор)</t>
  </si>
  <si>
    <t>АУ -10400006820/002</t>
  </si>
  <si>
    <t>14.03.2013</t>
  </si>
  <si>
    <t>ПКINTELDUAL-CORE(монітор)</t>
  </si>
  <si>
    <t>МОНІТОР ASUS VW195S</t>
  </si>
  <si>
    <t>АУ -10400006803/002</t>
  </si>
  <si>
    <t>28.07.2014</t>
  </si>
  <si>
    <t>МОНІТОРASUSVW195S</t>
  </si>
  <si>
    <t>ПК  INTEL   DUAL-CORE</t>
  </si>
  <si>
    <t>АУ -10400006803/001</t>
  </si>
  <si>
    <t>30.04.2009</t>
  </si>
  <si>
    <t>ПКINTELDUAL-CORE</t>
  </si>
  <si>
    <t>ПК   INTEL  E2200  МОНІТОР 19" SAMSUNG 920 NW</t>
  </si>
  <si>
    <t>АУ -10400006754/000</t>
  </si>
  <si>
    <t>28.11.2008</t>
  </si>
  <si>
    <t>ПКINTELE2200МОНІТОР19"SAMSUNG920NW</t>
  </si>
  <si>
    <t>ПК  Duo E2160</t>
  </si>
  <si>
    <t>АУ -10400006162/000</t>
  </si>
  <si>
    <t>30.07.2008</t>
  </si>
  <si>
    <t>ПКDuoE2160</t>
  </si>
  <si>
    <t>Принтер HP L J 5100TN</t>
  </si>
  <si>
    <t>АУ -10400004853/000</t>
  </si>
  <si>
    <t>31.08.2004</t>
  </si>
  <si>
    <t>ПринтерHPLJ5100TN</t>
  </si>
  <si>
    <t>НОУТБУК LENOVO THINKPAD X260 WIN10 PRO (20F5S5R200)</t>
  </si>
  <si>
    <t>АТ -104200000099/000</t>
  </si>
  <si>
    <t>14.04.2017</t>
  </si>
  <si>
    <t>НОУТБУКLENOVOTHINKPADX260WIN10PRO(20F5S5R200)</t>
  </si>
  <si>
    <t>АТ -104200000091/000</t>
  </si>
  <si>
    <t>23.02.2015</t>
  </si>
  <si>
    <t>Багатофункціональний цифровий телефонний апарат М3904</t>
  </si>
  <si>
    <t>АТ -104200000088/000</t>
  </si>
  <si>
    <t>БагатофункціональнийцифровийтелефоннийапаратМ3904</t>
  </si>
  <si>
    <t>АТ -104200000087/000</t>
  </si>
  <si>
    <t>АТ -104200000086/000</t>
  </si>
  <si>
    <t>АТ -104200000085/000</t>
  </si>
  <si>
    <t>АТ -104200000084/000</t>
  </si>
  <si>
    <t>АТ -104200000083/000</t>
  </si>
  <si>
    <t>АТ -104200000082/000</t>
  </si>
  <si>
    <t>АТ -104200000081/000</t>
  </si>
  <si>
    <t>АТ -104200000080/000</t>
  </si>
  <si>
    <t>АТ -104200000079/000</t>
  </si>
  <si>
    <t>АТ -104200000078/000</t>
  </si>
  <si>
    <t>КОМП'ЮТЕР PRIMEPC SOLO30-МВ  з монітором</t>
  </si>
  <si>
    <t>СЕА-10410000692/000</t>
  </si>
  <si>
    <t>25.05.2011</t>
  </si>
  <si>
    <t>КОМП'ЮТЕРPRIMEPCSOLO30-МВзмонітором</t>
  </si>
  <si>
    <t>Монітор TFT 19 SAMSUNG SyncMaster 943 nw</t>
  </si>
  <si>
    <t>СЕА-10410000689/002</t>
  </si>
  <si>
    <t>МоніторTFT19SAMSUNGSyncMaster943nw</t>
  </si>
  <si>
    <t>КОМП'ЮТЕР PRIMEPC SOLO30</t>
  </si>
  <si>
    <t>СЕА-10410000689/001</t>
  </si>
  <si>
    <t>КОМП'ЮТЕРPRIMEPCSOLO30</t>
  </si>
  <si>
    <t>ПРИСТРІЙ БФП XEROX  WC 3220 DN</t>
  </si>
  <si>
    <t>СЕА-10410000688/000</t>
  </si>
  <si>
    <t>16.06.2010</t>
  </si>
  <si>
    <t>ПРИСТРІЙБФПXEROXWC3220DN</t>
  </si>
  <si>
    <t>СЕА-10410000671/000</t>
  </si>
  <si>
    <t>Монітор TFT 19 LG FLATRON   W1942S  Clossy Black WIDE</t>
  </si>
  <si>
    <t>СЕА-10410000667/002</t>
  </si>
  <si>
    <t>МоніторTFT19LGFLATRONW1942SClossyBlackWIDE</t>
  </si>
  <si>
    <t>Монітор Samsung 940 BW</t>
  </si>
  <si>
    <t>СЕА-10410000496/000</t>
  </si>
  <si>
    <t>29.08.2008</t>
  </si>
  <si>
    <t>МоніторSamsung940BW</t>
  </si>
  <si>
    <t>Компьютер Системний блок Pentium dul-core</t>
  </si>
  <si>
    <t>СЕА-10410000494/000</t>
  </si>
  <si>
    <t>КомпьютерСистемнийблокPentiumdul-core</t>
  </si>
  <si>
    <t>ПРИСТРІЙ БАГАТОФУНКЦІОНАЛЬНИЙ XEROX WC 3220 DN</t>
  </si>
  <si>
    <t>АУ -104200074425/000</t>
  </si>
  <si>
    <t>02.06.2014</t>
  </si>
  <si>
    <t>ПРИСТРІЙБАГАТОФУНКЦІОНАЛЬНИЙXEROXWC3220DN</t>
  </si>
  <si>
    <t>АУ -104200074423/000</t>
  </si>
  <si>
    <t>ПК СИСТЕМНИЙ БЛОК DELL OPTIPLEX 7010SFF + МОНІТОР DELL P2012H</t>
  </si>
  <si>
    <t>АУ -104200074415/000</t>
  </si>
  <si>
    <t>ПКСИСТЕМНИЙБЛОКDELLOPTIPLEX7010SFF+МОНІТОРDELLP2012H</t>
  </si>
  <si>
    <t>АУ -104200074393/000</t>
  </si>
  <si>
    <t>МОНІТОР DELL P2012H</t>
  </si>
  <si>
    <t>АУ -104200011418/002</t>
  </si>
  <si>
    <t>МОНІТОРDELLP2012H</t>
  </si>
  <si>
    <t>ПК СИСТЕМНИЙ БЛОК DELL OPTIPLEX 7010SFF</t>
  </si>
  <si>
    <t>АУ -104200011418/001</t>
  </si>
  <si>
    <t>18.03.2014</t>
  </si>
  <si>
    <t>ПКСИСТЕМНИЙБЛОКDELLOPTIPLEX7010SFF</t>
  </si>
  <si>
    <t>МАРШРУТИЗАТОР CISCO 2911 (CISCO2911 -SEC/K9) З МОДУЛЕМ FOUR PORT 10/100/1000 ETHERNET SWITCH INTERFA</t>
  </si>
  <si>
    <t>АУ -104200011339/000</t>
  </si>
  <si>
    <t>17.03.2014</t>
  </si>
  <si>
    <t>МАРШРУТИЗАТОРCISCO2911(CISCO2911-SEC/K9)ЗМОДУЛЕМFOURPORT10/100/1000ETHERNETSWITCHINTERFA</t>
  </si>
  <si>
    <t>СКАНЕР МЕРЕЖЕВИЙ З АВТОПОДАЧОЮ EPSON GT-S55N</t>
  </si>
  <si>
    <t>АУ -104200011309/000</t>
  </si>
  <si>
    <t>СКАНЕРМЕРЕЖЕВИЙЗАВТОПОДАЧОЮEPSONGT-S55N</t>
  </si>
  <si>
    <t>КОМУТАТОР CISCO CATALYST 3750V2 48 10/100 POE + 4 SFP (WS-C3750V2-48PS-S)</t>
  </si>
  <si>
    <t>АУ -10400011119/000</t>
  </si>
  <si>
    <t>20.01.2014</t>
  </si>
  <si>
    <t>КОМУТАТОРCISCOCATALYST3750V24810/100POE+4SFP(WS-C3750V2-48PS-S)</t>
  </si>
  <si>
    <t>Монітор 20" ЖК Compag LA2006</t>
  </si>
  <si>
    <t>АУ -10400009957/002</t>
  </si>
  <si>
    <t>Монітор20"ЖКCompagLA2006</t>
  </si>
  <si>
    <t>Комп'ютер HP Compag 8300 E SFF</t>
  </si>
  <si>
    <t>АУ -10400009957/001</t>
  </si>
  <si>
    <t>19.08.2013</t>
  </si>
  <si>
    <t>Комп'ютерHPCompag8300ESFF</t>
  </si>
  <si>
    <t>СКАНЕР EPSON GT-2500N</t>
  </si>
  <si>
    <t>АУ -10400009810/000</t>
  </si>
  <si>
    <t>03.04.2013</t>
  </si>
  <si>
    <t>СКАНЕРEPSONGT-2500N</t>
  </si>
  <si>
    <t>Комп'ютер HP Compag 8200 E SFF, монітор 20" ЖК Compag LA2006</t>
  </si>
  <si>
    <t>АУ -10400009699/000</t>
  </si>
  <si>
    <t>15.01.2013</t>
  </si>
  <si>
    <t>Комп'ютерHPCompag8200ESFF,монітор20"ЖКCompagLA2006</t>
  </si>
  <si>
    <t>АУ -10400009516/000</t>
  </si>
  <si>
    <t>09.08.2012</t>
  </si>
  <si>
    <t>АУ -10400009515/000</t>
  </si>
  <si>
    <t>АУ -10400009514/000</t>
  </si>
  <si>
    <t>АУ -10400009513/000</t>
  </si>
  <si>
    <t>АУ -10400009512/000</t>
  </si>
  <si>
    <t>АУ -10400009511/000</t>
  </si>
  <si>
    <t>АУ -10400009510/000</t>
  </si>
  <si>
    <t>АУ -10400009509/000</t>
  </si>
  <si>
    <t>АУ -10400009484/000</t>
  </si>
  <si>
    <t>07.08.2012</t>
  </si>
  <si>
    <t>Блок сист.VT,Intel Dual-Core,Mouse опт.+монiтор Asus VW 195 S,Keyboard PS/2 WP</t>
  </si>
  <si>
    <t>КМ -10490006153/000</t>
  </si>
  <si>
    <t>27.05.2009</t>
  </si>
  <si>
    <t>Блоксист.VT,IntelDual-Core,Mouseопт.+монiторAsusVW195S,KeyboardPS/2WP</t>
  </si>
  <si>
    <t>Пристрій БФП XEROX WC 3220 DN (30000191)</t>
  </si>
  <si>
    <t>ЖТЕ-10430000191/000</t>
  </si>
  <si>
    <t>17.09.2010</t>
  </si>
  <si>
    <t>ПристрійБФПXEROXWC3220DN(30000191)</t>
  </si>
  <si>
    <t>Системний блокР-Dual Core E2200 226Ghz/1024VD/200Gb/DVD-RW /FDD-144 &lt;0028677&gt;</t>
  </si>
  <si>
    <t>ЖТЕ-10400028677/000</t>
  </si>
  <si>
    <t>29.12.2008</t>
  </si>
  <si>
    <t>СистемнийблокР-DualCoreE2200226Ghz/1024VD/200Gb/DVD-RW/FDD-144&lt;0028677&gt;</t>
  </si>
  <si>
    <t>ПРИСТРІЙ БАГАТОФУНКЦІОНАЛЬНИЙ GESTETNER MP2015PF</t>
  </si>
  <si>
    <t>СЕА-10410000710/000</t>
  </si>
  <si>
    <t>06.12.2011</t>
  </si>
  <si>
    <t>ПРИСТРІЙБАГАТОФУНКЦІОНАЛЬНИЙGESTETNERMP2015PF</t>
  </si>
  <si>
    <t>СЕА-10410000709/000</t>
  </si>
  <si>
    <t>СЕА-10410000708/000</t>
  </si>
  <si>
    <t>СЕА-10410000700/000</t>
  </si>
  <si>
    <t>СЕА-10410000698/000</t>
  </si>
  <si>
    <t>СЕА-10410000697/000</t>
  </si>
  <si>
    <t>СЕА-10410000696/000</t>
  </si>
  <si>
    <t>СЕА-10410000695/000</t>
  </si>
  <si>
    <t>СЕА-10410000694/000</t>
  </si>
  <si>
    <t>СЕА-10410000693/000</t>
  </si>
  <si>
    <t>АТ -104200000053/000</t>
  </si>
  <si>
    <t>АТ -104200000052/000</t>
  </si>
  <si>
    <t>АТ -104200000050/000</t>
  </si>
  <si>
    <t>АТ -104200000049/000</t>
  </si>
  <si>
    <t>АТ -104200000048/000</t>
  </si>
  <si>
    <t>АТ -104200000047/000</t>
  </si>
  <si>
    <t>АТ -104200000046/000</t>
  </si>
  <si>
    <t>АТ -104200000045/000</t>
  </si>
  <si>
    <t>АТ -104200000044/000</t>
  </si>
  <si>
    <t>АТ -104200000042/000</t>
  </si>
  <si>
    <t>СИСТЕМНИЙ БЛОК DELL OPTIPLEX 7010SFF</t>
  </si>
  <si>
    <t>АТ -104200000032/000</t>
  </si>
  <si>
    <t>30.09.2013</t>
  </si>
  <si>
    <t>СИСТЕМНИЙБЛОКDELLOPTIPLEX7010SFF</t>
  </si>
  <si>
    <t>АТ -104200000031/000</t>
  </si>
  <si>
    <t>АТ -104200000030/000</t>
  </si>
  <si>
    <t>АТ -104200000029/000</t>
  </si>
  <si>
    <t>АТ -104200000027/000</t>
  </si>
  <si>
    <t>АТ -104200000026/000</t>
  </si>
  <si>
    <t>АТ -104100000091/000</t>
  </si>
  <si>
    <t>СЕА-10410000493/000</t>
  </si>
  <si>
    <t>Контролер IC-206 для друкування з емуляцією PC-06</t>
  </si>
  <si>
    <t>СЕА-10410000491/000</t>
  </si>
  <si>
    <t>КонтролерIC-206длядрукуванняземуляцієюPC-06</t>
  </si>
  <si>
    <t>Компьютер Системний блок Celeron</t>
  </si>
  <si>
    <t>СЕА-10410000487/000</t>
  </si>
  <si>
    <t>25.12.2007</t>
  </si>
  <si>
    <t>КомпьютерСистемнийблокCeleron</t>
  </si>
  <si>
    <t>Принтер лазерный - HP LaserJet 1200</t>
  </si>
  <si>
    <t>СЕА-10410000480/000</t>
  </si>
  <si>
    <t>05.08.2003</t>
  </si>
  <si>
    <t>Принтерлазерный-HPLaserJet1200</t>
  </si>
  <si>
    <t>Принтер лазерный - HP LaserJet 4100 TN</t>
  </si>
  <si>
    <t>СЕА-10410000474/000</t>
  </si>
  <si>
    <t>05.05.2002</t>
  </si>
  <si>
    <t>Принтерлазерный-HPLaserJet4100TN</t>
  </si>
  <si>
    <t>Компьютер X-Game 430/E2160/MB4/R4B2/FDDB/HDDS SATA/DVDRW/sb/lan/VM4/350W/Samsung 19"SyncMaster TFT</t>
  </si>
  <si>
    <t>СЕА-10410000125/000</t>
  </si>
  <si>
    <t>28.07.2008</t>
  </si>
  <si>
    <t>КомпьютерX-Game430/E2160/MB4/R4B2/FDDB/HDDSSATA/DVDRW/sb/lan/VM4/350W/Samsung19"SyncMasterTFT</t>
  </si>
  <si>
    <t>Компьютер Celeron 430 BOX (18/800/512/Seagate 80.0 Gb 7200(8Mb кеш)/DVDRW Sony NEC ND-7170</t>
  </si>
  <si>
    <t>СЕА-10410000086/000</t>
  </si>
  <si>
    <t>20.12.2007</t>
  </si>
  <si>
    <t>КомпьютерCeleron430BOX(18/800/512/Seagate80.0Gb7200(8Mbкеш)/DVDRWSonyNECND-7170</t>
  </si>
  <si>
    <t>Принтер лазерный - HP LaserJet 1300 F4,19 стр/мин</t>
  </si>
  <si>
    <t>СЕА-10400026162/000</t>
  </si>
  <si>
    <t>08.04.2004</t>
  </si>
  <si>
    <t>Принтерлазерный-HPLaserJet1300F4,19стр/мин</t>
  </si>
  <si>
    <t>СЕА-10400026155/000</t>
  </si>
  <si>
    <t>24.06.2003</t>
  </si>
  <si>
    <t>Принтер лазерный - HP LaserJet 1320</t>
  </si>
  <si>
    <t>СЕА-10400026106/000</t>
  </si>
  <si>
    <t>06.04.2005</t>
  </si>
  <si>
    <t>Принтерлазерный-HPLaserJet1320</t>
  </si>
  <si>
    <t>Принтер лазерный - HP LaserJet 3020 МФУ</t>
  </si>
  <si>
    <t>СЕА-10400026104/000</t>
  </si>
  <si>
    <t>28.09.2005</t>
  </si>
  <si>
    <t>Принтерлазерный-HPLaserJet3020МФУ</t>
  </si>
  <si>
    <t>Принтер лазерный - Canon LBP 810</t>
  </si>
  <si>
    <t>СЕА-10400001194/000</t>
  </si>
  <si>
    <t>01.11.2001</t>
  </si>
  <si>
    <t>Принтерлазерный-CanonLBP810</t>
  </si>
  <si>
    <t>Пристрій БФП А4 SAMSUNG SCX-4833FD</t>
  </si>
  <si>
    <t>КМ -10490008862/000</t>
  </si>
  <si>
    <t>14.02.2012</t>
  </si>
  <si>
    <t>ПристрійБФПА4SAMSUNGSCX-4833FD</t>
  </si>
  <si>
    <t>Монітор TFT 19" LG FLATRON W1943S GLOSSY BLACK WIDE</t>
  </si>
  <si>
    <t>КМ -10490008347/002</t>
  </si>
  <si>
    <t>30.05.2011</t>
  </si>
  <si>
    <t>МоніторTFT19"LGFLATRONW1943SGLOSSYBLACKWIDE</t>
  </si>
  <si>
    <t>ПЕОМ PENTIUM DUAL CORE E5500 ASUS P5G41TMLX2048 MB DDR3-1333, SASTA320GB</t>
  </si>
  <si>
    <t>КМ -10490008347/001</t>
  </si>
  <si>
    <t>ПЕОМPENTIUMDUALCOREE5500ASUSP5G41TMLX2048MBDDR3-1333,SASTA320GB</t>
  </si>
  <si>
    <t>КОНДИЦІОНЕР COOPER&amp;HUNTER S18FTX5</t>
  </si>
  <si>
    <t>АТ -10400142228/000</t>
  </si>
  <si>
    <t>01.12.2018</t>
  </si>
  <si>
    <t>29.12.2018</t>
  </si>
  <si>
    <t>КОНДИЦІОНЕРCOOPER&amp;HUNTERS18FTX5</t>
  </si>
  <si>
    <t>КОНДИЦІОНЕР COOPER&amp;HUNTER S12FTX5</t>
  </si>
  <si>
    <t>АТ -10400142229/000</t>
  </si>
  <si>
    <t>КОНДИЦІОНЕРCOOPER&amp;HUNTERS12FTX5</t>
  </si>
  <si>
    <t>АТ -10400142230/000</t>
  </si>
  <si>
    <t>АТ -10400142231/000</t>
  </si>
  <si>
    <t>АТ -10400142232/000</t>
  </si>
  <si>
    <t>АТ -10400142233/000</t>
  </si>
  <si>
    <t>АТ -10400142234/000</t>
  </si>
  <si>
    <t>КОНДИЦІОНЕР COOPER&amp;HUNTER S07FTX5</t>
  </si>
  <si>
    <t>АТ -10400142235/000</t>
  </si>
  <si>
    <t>КОНДИЦІОНЕРCOOPER&amp;HUNTERS07FTX5</t>
  </si>
  <si>
    <t>АТ -10400142236/000</t>
  </si>
  <si>
    <t>АТ -10400142237/000</t>
  </si>
  <si>
    <t>АТ -10400142238/000</t>
  </si>
  <si>
    <t>АТ -10400142239/000</t>
  </si>
  <si>
    <t>АТ -10400142240/000</t>
  </si>
  <si>
    <t>АТ -10400142241/000</t>
  </si>
  <si>
    <t>АТ -10400142242/000</t>
  </si>
  <si>
    <t>АТ -10400142243/000</t>
  </si>
  <si>
    <t>АТ -10400142244/000</t>
  </si>
  <si>
    <t>АТ -10400142245/000</t>
  </si>
  <si>
    <t>АТ -10400142246/000</t>
  </si>
  <si>
    <t>АТ -10400142247/000</t>
  </si>
  <si>
    <t>АТ -10400142248/000</t>
  </si>
  <si>
    <t>АТ -10400142249/000</t>
  </si>
  <si>
    <t>АТ -10400142250/000</t>
  </si>
  <si>
    <t>Ангар</t>
  </si>
  <si>
    <t>СЕА-10310000161/000</t>
  </si>
  <si>
    <t>ОЗ рах.231 БС 011001 Передавання т/е КТМ</t>
  </si>
  <si>
    <t>Проходная</t>
  </si>
  <si>
    <t>СЕА-10310000160/000</t>
  </si>
  <si>
    <t>ОЗ рах.91 БС 022001</t>
  </si>
  <si>
    <t>Склад №2</t>
  </si>
  <si>
    <t>СЕА-10310000159/000</t>
  </si>
  <si>
    <t>Склад№2</t>
  </si>
  <si>
    <t>Контрольно-технический пункт</t>
  </si>
  <si>
    <t>СЕА-10310000158/000</t>
  </si>
  <si>
    <t>Контрольно-техническийпункт</t>
  </si>
  <si>
    <t>Склад №1</t>
  </si>
  <si>
    <t>СЕА-10310000157/000</t>
  </si>
  <si>
    <t>Склад№1</t>
  </si>
  <si>
    <t>Производственный корпус</t>
  </si>
  <si>
    <t>СЕА-10310000156/000</t>
  </si>
  <si>
    <t>Производственныйкорпус</t>
  </si>
  <si>
    <t>Административно-бытовой корпус</t>
  </si>
  <si>
    <t>СЕА-10310000155/000</t>
  </si>
  <si>
    <t>Административно-бытовойкорпус</t>
  </si>
  <si>
    <t>Поліпшення проходная ( ремонт навісу)</t>
  </si>
  <si>
    <t>СЕА-10310000160/001</t>
  </si>
  <si>
    <t>01.08.2011</t>
  </si>
  <si>
    <t>Поліпшенняпроходная(ремонтнавісу)</t>
  </si>
  <si>
    <t>Поліпшення Административно-бытовой корпус ( охоронна сигналізація)</t>
  </si>
  <si>
    <t>СЕА-10310000155/001</t>
  </si>
  <si>
    <t>ПоліпшенняАдминистративно-бытовойкорпус(охороннасигналізація)</t>
  </si>
  <si>
    <t>Поліпшення Административно-бытовой корпус ( пожежна сигналізація)</t>
  </si>
  <si>
    <t>СЕА-10310000155/002</t>
  </si>
  <si>
    <t>ПоліпшенняАдминистративно-бытовойкорпус(пожежнасигналізація)</t>
  </si>
  <si>
    <t>Металлоконструкция Ворота</t>
  </si>
  <si>
    <t>СЕА-10310000167/000</t>
  </si>
  <si>
    <t>01.04.2001</t>
  </si>
  <si>
    <t>МеталлоконструкцияВорота</t>
  </si>
  <si>
    <t>Забор</t>
  </si>
  <si>
    <t>СЕА-10310000162/000</t>
  </si>
  <si>
    <t>ОЗ рах.949 БС 172001</t>
  </si>
  <si>
    <t>Автозаправочнаястанция</t>
  </si>
  <si>
    <t>СЕА-10310000165/000</t>
  </si>
  <si>
    <t>Очисныесооружения</t>
  </si>
  <si>
    <t>РезервуарЗМЗ</t>
  </si>
  <si>
    <t>Блокзберіганнярідкогопалива</t>
  </si>
  <si>
    <t>Блок-кімната 4 пров .Електриків, буд.17</t>
  </si>
  <si>
    <t>АТ -103000000004/000</t>
  </si>
  <si>
    <t>28.12.2016</t>
  </si>
  <si>
    <t>Блок-кімната4пров.Електриків,буд.17</t>
  </si>
  <si>
    <t>Блок-кімнати</t>
  </si>
  <si>
    <t>СЕА-10300001171/000</t>
  </si>
  <si>
    <t>Арочное сборное здание</t>
  </si>
  <si>
    <t>СЕА-10300001091/000</t>
  </si>
  <si>
    <t>01.03.1995</t>
  </si>
  <si>
    <t>Арочноесборноездание</t>
  </si>
  <si>
    <t>Блок - кімнати</t>
  </si>
  <si>
    <t>СЕА-10300001067/000</t>
  </si>
  <si>
    <t>Автогараж</t>
  </si>
  <si>
    <t>СЕА-10300001080/000</t>
  </si>
  <si>
    <t>Бетонний гараж</t>
  </si>
  <si>
    <t>СЕА-10300001082/000</t>
  </si>
  <si>
    <t>Бетоннийгараж</t>
  </si>
  <si>
    <t>Блок ОГБ</t>
  </si>
  <si>
    <t>СЕА-10300001101/000</t>
  </si>
  <si>
    <t>БлокОГБ</t>
  </si>
  <si>
    <t>Гараж залізобетонний</t>
  </si>
  <si>
    <t>СЕА-10300001102/000</t>
  </si>
  <si>
    <t>Гаражзалізобетонний</t>
  </si>
  <si>
    <t>СЕА-10300001103/000</t>
  </si>
  <si>
    <t>Гараж</t>
  </si>
  <si>
    <t>СЕА-10300001104/000</t>
  </si>
  <si>
    <t>СЕА-10300001144/000</t>
  </si>
  <si>
    <t>СЕА-10300001145/000</t>
  </si>
  <si>
    <t>СЕА-10300001149/000</t>
  </si>
  <si>
    <t>Блок – кімнати</t>
  </si>
  <si>
    <t>СЕА-10300001151/000</t>
  </si>
  <si>
    <t>Блок–кімнати</t>
  </si>
  <si>
    <t>СЕА-10300001153/000</t>
  </si>
  <si>
    <t>СЕА-10300001154/000</t>
  </si>
  <si>
    <t>Побутове приміщення</t>
  </si>
  <si>
    <t>СЕА-10300001152/000</t>
  </si>
  <si>
    <t>Побутовеприміщення</t>
  </si>
  <si>
    <t>Ванна чугунная</t>
  </si>
  <si>
    <t>СЕА-10910000311/000</t>
  </si>
  <si>
    <t>01.07.2001</t>
  </si>
  <si>
    <t>ОЗ рах.91 БС 022007</t>
  </si>
  <si>
    <t>Ванначугунная</t>
  </si>
  <si>
    <t>РАДІОТЕРМІНАЛ АБОНЕНТСЬКИЙ 3S</t>
  </si>
  <si>
    <t>АТ -106000000037/000</t>
  </si>
  <si>
    <t>29.05.2015</t>
  </si>
  <si>
    <t>ОЗ рах.91 БС 022005</t>
  </si>
  <si>
    <t>РАДІОТЕРМІНАЛАБОНЕНТСЬКИЙ3S</t>
  </si>
  <si>
    <t>АТ -106000000035/000</t>
  </si>
  <si>
    <t>Автомат газводы УОГВ-4М</t>
  </si>
  <si>
    <t>СЕА-10610000673/000</t>
  </si>
  <si>
    <t>24.09.2010</t>
  </si>
  <si>
    <t>АвтоматгазводыУОГВ-4М</t>
  </si>
  <si>
    <t>Стол сосновый</t>
  </si>
  <si>
    <t>СЕА-10610000532/000</t>
  </si>
  <si>
    <t>21.04.2000</t>
  </si>
  <si>
    <t>Столсосновый</t>
  </si>
  <si>
    <t>Сейф</t>
  </si>
  <si>
    <t>СЕА-10610000528/000</t>
  </si>
  <si>
    <t>01.01.1984</t>
  </si>
  <si>
    <t>Газонокосилка 323 R</t>
  </si>
  <si>
    <t>СЕА-10610000298/000</t>
  </si>
  <si>
    <t>28.05.2004</t>
  </si>
  <si>
    <t>Газонокосилка323R</t>
  </si>
  <si>
    <t>ОЗ рах.949 БС 172005</t>
  </si>
  <si>
    <t>Сейфофисный2-хдверный</t>
  </si>
  <si>
    <t>шкафметаллический</t>
  </si>
  <si>
    <t>блокшкафов</t>
  </si>
  <si>
    <t>Сейфспециальный</t>
  </si>
  <si>
    <t>Механизмдляоткрыванияворот</t>
  </si>
  <si>
    <t>Котелопалювальнийгазовий</t>
  </si>
  <si>
    <t>ХОЛОДИЛЬНИК NORD 271-012</t>
  </si>
  <si>
    <t>ТЦ5-10400100596/000</t>
  </si>
  <si>
    <t>30.06.2011</t>
  </si>
  <si>
    <t>ХОЛОДИЛЬНИКNORD271-012</t>
  </si>
  <si>
    <t>СЕЙФ-ШКАФ 2-Х ДВЕРНИЙ</t>
  </si>
  <si>
    <t>ТЦ5-10600070070/000</t>
  </si>
  <si>
    <t>31.05.1993</t>
  </si>
  <si>
    <t>СЕЙФ-ШКАФ2-ХДВЕРНИЙ</t>
  </si>
  <si>
    <t>СЕЙФ-ШКАФ</t>
  </si>
  <si>
    <t>ТЦ5-10600100410/000</t>
  </si>
  <si>
    <t>ГАЗОАНАЛiЗАТОР ИНФРАКАР-10.02</t>
  </si>
  <si>
    <t>ТЦ5-10600100441/000</t>
  </si>
  <si>
    <t>30.12.2008</t>
  </si>
  <si>
    <t>ГАЗОАНАЛiЗАТОРИНФРАКАР-10.02</t>
  </si>
  <si>
    <t>НОЖИЦІ ЛИСТОВІ ЕЛЕКТРИЧНІ JS3200</t>
  </si>
  <si>
    <t>ТЦ5-10600100479/000</t>
  </si>
  <si>
    <t>23.10.2009</t>
  </si>
  <si>
    <t>НОЖИЦІЛИСТОВІЕЛЕКТРИЧНІJS3200</t>
  </si>
  <si>
    <t>МЕБЕЛЬ ДЛЯ ЭВМ</t>
  </si>
  <si>
    <t>ТЦ5-10600070009/000</t>
  </si>
  <si>
    <t>28.07.1991</t>
  </si>
  <si>
    <t>МЕБЕЛЬДЛЯЭВМ</t>
  </si>
  <si>
    <t>АТ -106000000036/000</t>
  </si>
  <si>
    <t>АТ -106000000038/000</t>
  </si>
  <si>
    <t>АТ -106000000039/000</t>
  </si>
  <si>
    <t>Датчик витрат палива VZO40EM  з двома комплектами для установки</t>
  </si>
  <si>
    <t>АТ -106000000031/000</t>
  </si>
  <si>
    <t>08.12.2014</t>
  </si>
  <si>
    <t>ДатчиквитратпаливаVZO40EMздвомакомплектамидляустановки</t>
  </si>
  <si>
    <t>Холодильник НОРД 428</t>
  </si>
  <si>
    <t>СЕА-10600001200/000</t>
  </si>
  <si>
    <t>ХолодильникНОРД428</t>
  </si>
  <si>
    <t>ГІДРОМОЛОТ НМ 380</t>
  </si>
  <si>
    <t>ТМ -10600031315/000</t>
  </si>
  <si>
    <t>24.12.2012</t>
  </si>
  <si>
    <t>ГІДРОМОЛОТНМ380</t>
  </si>
  <si>
    <t>шкаф одежный 2-х створчатый (мет.)</t>
  </si>
  <si>
    <t>СЕА-10600000131/000</t>
  </si>
  <si>
    <t>01.08.1996</t>
  </si>
  <si>
    <t>шкафодежный2-хстворчатый(мет.)</t>
  </si>
  <si>
    <t>СЕА-10600000130/000</t>
  </si>
  <si>
    <t>СЕА-10600000129/000</t>
  </si>
  <si>
    <t>СЕА-10600000128/000</t>
  </si>
  <si>
    <t>СЕА-10600000127/000</t>
  </si>
  <si>
    <t>СЕА-10600000126/000</t>
  </si>
  <si>
    <t>СЕА-10600000125/000</t>
  </si>
  <si>
    <t>СЕА-10600000124/000</t>
  </si>
  <si>
    <t>СЕА-10600000123/000</t>
  </si>
  <si>
    <t>СЕА-10600000122/000</t>
  </si>
  <si>
    <t>СЕА-10600000120/000</t>
  </si>
  <si>
    <t>СЕА-10600000119/000</t>
  </si>
  <si>
    <t>СЕА-10600000118/000</t>
  </si>
  <si>
    <t>СЕА-10600000117/000</t>
  </si>
  <si>
    <t>СЕА-10600000116/000</t>
  </si>
  <si>
    <t>СЕА-10600000132/000</t>
  </si>
  <si>
    <t>СЕА-10600000133/000</t>
  </si>
  <si>
    <t>СЕА-10600000134/000</t>
  </si>
  <si>
    <t>СЕА-10600000135/000</t>
  </si>
  <si>
    <t>СЕА-10600000114/000</t>
  </si>
  <si>
    <t>СЕА-10600000143/000</t>
  </si>
  <si>
    <t>СЕА-10600000144/000</t>
  </si>
  <si>
    <t>СЕА-10600000145/000</t>
  </si>
  <si>
    <t>СЕА-10600000146/000</t>
  </si>
  <si>
    <t>СЕА-10600000147/000</t>
  </si>
  <si>
    <t>СЕА-10600000148/000</t>
  </si>
  <si>
    <t>СЕА-10600000149/000</t>
  </si>
  <si>
    <t>СЕА-10600000150/000</t>
  </si>
  <si>
    <t>СЕА-10600000151/000</t>
  </si>
  <si>
    <t>СЕА-10600000152/000</t>
  </si>
  <si>
    <t>СЕА-10600000153/000</t>
  </si>
  <si>
    <t>СЕА-10600000154/000</t>
  </si>
  <si>
    <t>Електродрель DEWALT-246</t>
  </si>
  <si>
    <t>ЗЕ -10600000843/000</t>
  </si>
  <si>
    <t>31.07.2001</t>
  </si>
  <si>
    <t>ОЗ рах.231 БС 011005 Передавання т/е КТМ</t>
  </si>
  <si>
    <t>ЕлектродрельDEWALT-246</t>
  </si>
  <si>
    <t>Шліфмашина кутова Dema/TDM 490</t>
  </si>
  <si>
    <t>ЗЕ -10600000833/000</t>
  </si>
  <si>
    <t>ШліфмашинакутоваDema/TDM490</t>
  </si>
  <si>
    <t>Пылес1 ОС NT 351 ECO</t>
  </si>
  <si>
    <t>СЕА-10600070023/000</t>
  </si>
  <si>
    <t>17.04.2002</t>
  </si>
  <si>
    <t>Пылес1ОСNT351ECO</t>
  </si>
  <si>
    <t>Сейф SWM-402</t>
  </si>
  <si>
    <t>СЕА-10600070009/000</t>
  </si>
  <si>
    <t>05.03.2001</t>
  </si>
  <si>
    <t>СейфSWM-402</t>
  </si>
  <si>
    <t>Телевизор CE-21E 20B</t>
  </si>
  <si>
    <t>СЕА-10600058221/000</t>
  </si>
  <si>
    <t>01.11.1997</t>
  </si>
  <si>
    <t>ТелевизорCE-21E20B</t>
  </si>
  <si>
    <t>Банкомат Diebold 1071</t>
  </si>
  <si>
    <t>СЕА-10600026115/000</t>
  </si>
  <si>
    <t>25.06.2001</t>
  </si>
  <si>
    <t>БанкоматDiebold1071</t>
  </si>
  <si>
    <t>Сушка для рук Е-88АСS</t>
  </si>
  <si>
    <t>СЕА-10600001626/000</t>
  </si>
  <si>
    <t>02.03.2001</t>
  </si>
  <si>
    <t>СушкадлярукЕ-88АСS</t>
  </si>
  <si>
    <t>Тумба инструментальная</t>
  </si>
  <si>
    <t>СЕА-10600001689/000</t>
  </si>
  <si>
    <t>04.10.2005</t>
  </si>
  <si>
    <t>Тумбаинструментальная</t>
  </si>
  <si>
    <t>СЕА-10600001688/000</t>
  </si>
  <si>
    <t>НАБІР КЛЮЧІВ ТОРЦЕВИХ 1/2" Е10-24, TX20-60 21ШТ WURTH 0965 13 210 ЯЩИК ЗАЛІЗНИЙ</t>
  </si>
  <si>
    <t>АТ -106000000042/000</t>
  </si>
  <si>
    <t>19.02.2016</t>
  </si>
  <si>
    <t>НАБІРКЛЮЧІВТОРЦЕВИХ1/2"Е10-24,TX20-6021ШТWURTH096513210ЯЩИКЗАЛІЗНИЙ</t>
  </si>
  <si>
    <t>СЕА-10600000137/000</t>
  </si>
  <si>
    <t>Тележка для инструмента</t>
  </si>
  <si>
    <t>СЕА-10610000309/000</t>
  </si>
  <si>
    <t>Тележкадляинструмента</t>
  </si>
  <si>
    <t>СЕА-10610000526/000</t>
  </si>
  <si>
    <t>01.04.1997</t>
  </si>
  <si>
    <t>ХОЛОДИЛЬНИК "ARDO "</t>
  </si>
  <si>
    <t>АУ -10400003608/000</t>
  </si>
  <si>
    <t>ХОЛОДИЛЬНИК"ARDO"</t>
  </si>
  <si>
    <t>ХОЛОДИЛЬНИК "АТЛАНТ "</t>
  </si>
  <si>
    <t>АУ -10400003604/000</t>
  </si>
  <si>
    <t>ХОЛОДИЛЬНИК"АТЛАНТ"</t>
  </si>
  <si>
    <t>ХОЛОДИЛЬНИК STINOL</t>
  </si>
  <si>
    <t>АУ -10400002610/000</t>
  </si>
  <si>
    <t>01.09.1999</t>
  </si>
  <si>
    <t>ХОЛОДИЛЬНИКSTINOL</t>
  </si>
  <si>
    <t>КОНТЕЙНЕР ДЛЯ ТПВ МЕТАЛЕВИЙ ОБ'ЄМОМ 1,1 М3 КРИШКА СФЕРА</t>
  </si>
  <si>
    <t>АТ -106000000005/000</t>
  </si>
  <si>
    <t>КОНТЕЙНЕРДЛЯТПВМЕТАЛЕВИЙОБ'ЄМОМ1,1М3КРИШКАСФЕРА</t>
  </si>
  <si>
    <t>ШКАФ ПОДВЕСНОЙ</t>
  </si>
  <si>
    <t>АУ -10600003015/000</t>
  </si>
  <si>
    <t>01.09.2000</t>
  </si>
  <si>
    <t>ШКАФПОДВЕСНОЙ</t>
  </si>
  <si>
    <t>КРЕСЛО "TANADER"</t>
  </si>
  <si>
    <t>АУ -10600001415/000</t>
  </si>
  <si>
    <t>КРЕСЛО"TANADER"</t>
  </si>
  <si>
    <t>Сейф НМ-9/СМ</t>
  </si>
  <si>
    <t>БМЗ-10400002635/000</t>
  </si>
  <si>
    <t>29.10.1999</t>
  </si>
  <si>
    <t>СейфНМ-9/СМ</t>
  </si>
  <si>
    <t>Шафа низька</t>
  </si>
  <si>
    <t>СЕА-10610000650/000</t>
  </si>
  <si>
    <t>18.06.2009</t>
  </si>
  <si>
    <t>Шафанизька</t>
  </si>
  <si>
    <t>Стіл приставний</t>
  </si>
  <si>
    <t>СЕА-10610000647/000</t>
  </si>
  <si>
    <t>01.03.2006</t>
  </si>
  <si>
    <t>Стілприставний</t>
  </si>
  <si>
    <t>Шафа з розсувними дверима</t>
  </si>
  <si>
    <t>СЕА-10610000645/000</t>
  </si>
  <si>
    <t>Шафазрозсувнимидверима</t>
  </si>
  <si>
    <t>Сейф 2-х дверный</t>
  </si>
  <si>
    <t>СЕА-10610000055/000</t>
  </si>
  <si>
    <t>Сейф2-хдверный</t>
  </si>
  <si>
    <t>Телевизор Panasonic TX-21FG20T</t>
  </si>
  <si>
    <t>СЕА-10600093934/000</t>
  </si>
  <si>
    <t>14.06.2006</t>
  </si>
  <si>
    <t>ТелевизорPanasonicTX-21FG20T</t>
  </si>
  <si>
    <t>Шкаф для одежды 900*450*2050</t>
  </si>
  <si>
    <t>СЕА-10600093932/000</t>
  </si>
  <si>
    <t>12.09.2005</t>
  </si>
  <si>
    <t>Шкафдляодежды900*450*2050</t>
  </si>
  <si>
    <t>Стол 2000*900*750</t>
  </si>
  <si>
    <t>СЕА-10600093926/000</t>
  </si>
  <si>
    <t>Стол2000*900*750</t>
  </si>
  <si>
    <t>Кресло (кож)</t>
  </si>
  <si>
    <t>СЕА-10600093922/000</t>
  </si>
  <si>
    <t>22.09.2005</t>
  </si>
  <si>
    <t>Кресло(кож)</t>
  </si>
  <si>
    <t>Шкаф 21064</t>
  </si>
  <si>
    <t>СЕА-10600093917/000</t>
  </si>
  <si>
    <t>Шкаф21064</t>
  </si>
  <si>
    <t>Сейф ШМ-720-21</t>
  </si>
  <si>
    <t>СЕА-10600026152/000</t>
  </si>
  <si>
    <t>28.02.2003</t>
  </si>
  <si>
    <t>СейфШМ-720-21</t>
  </si>
  <si>
    <t>Сейф ШМ 208-11</t>
  </si>
  <si>
    <t>СЕА-10600026110/000</t>
  </si>
  <si>
    <t>12.12.2000</t>
  </si>
  <si>
    <t>СейфШМ208-11</t>
  </si>
  <si>
    <t>Блок шкафов тонир.3-х сек.</t>
  </si>
  <si>
    <t>СЕА-10600026061/000</t>
  </si>
  <si>
    <t>01.11.1999</t>
  </si>
  <si>
    <t>Блокшкафовтонир.3-хсек.</t>
  </si>
  <si>
    <t>Блок шкафов тонир. 3-х сек</t>
  </si>
  <si>
    <t>СЕА-10600026060/000</t>
  </si>
  <si>
    <t>Блокшкафовтонир.3-хсек</t>
  </si>
  <si>
    <t>Стол раб. Монарх</t>
  </si>
  <si>
    <t>СЕА-10600026047/000</t>
  </si>
  <si>
    <t>25.11.1999</t>
  </si>
  <si>
    <t>Столраб.Монарх</t>
  </si>
  <si>
    <t>Блок шкафов 1,2,3</t>
  </si>
  <si>
    <t>СЕА-10600026046/000</t>
  </si>
  <si>
    <t>Блокшкафов1,2,3</t>
  </si>
  <si>
    <t>Сейф СВ-313-14</t>
  </si>
  <si>
    <t>СЕА-10600026038/000</t>
  </si>
  <si>
    <t>21.09.1999</t>
  </si>
  <si>
    <t>СейфСВ-313-14</t>
  </si>
  <si>
    <t>Видеодвойка 14"</t>
  </si>
  <si>
    <t>СЕА-10600008300/000</t>
  </si>
  <si>
    <t>10.12.1999</t>
  </si>
  <si>
    <t>Видеодвойка14"</t>
  </si>
  <si>
    <t>Шкаф 3-х створчатый</t>
  </si>
  <si>
    <t>СЕА-10600001202/000</t>
  </si>
  <si>
    <t>Шкаф3-хстворчатый</t>
  </si>
  <si>
    <t>№ п/п</t>
  </si>
  <si>
    <t>Тип ТЗ (1С УАТ)</t>
  </si>
  <si>
    <t>А/К</t>
  </si>
  <si>
    <t>Рік виго-товлення</t>
  </si>
  <si>
    <t>Вид палива</t>
  </si>
  <si>
    <t>Об'єм баку</t>
  </si>
  <si>
    <t>Шасі №№</t>
  </si>
  <si>
    <t>Кузов №№</t>
  </si>
  <si>
    <t>Двигун №№</t>
  </si>
  <si>
    <t>Колір</t>
  </si>
  <si>
    <t>Об`єм, куб. см.</t>
  </si>
  <si>
    <t>Повна маса, кг</t>
  </si>
  <si>
    <t>Маса без навантаження, кг</t>
  </si>
  <si>
    <t>№ Свідоцтва про реєстрацію</t>
  </si>
  <si>
    <t>Дата  видачі свідоцтва про реєстрацію</t>
  </si>
  <si>
    <t>Власник</t>
  </si>
  <si>
    <t>Форма власності</t>
  </si>
  <si>
    <t>Виведений з експлуатації</t>
  </si>
  <si>
    <t>Адреса (місцезнаходження)</t>
  </si>
  <si>
    <t>АТ-10510000000/000</t>
  </si>
  <si>
    <t>АА 0247 ТО</t>
  </si>
  <si>
    <t>Ford Transit</t>
  </si>
  <si>
    <t>Спеціальний аварійний</t>
  </si>
  <si>
    <t>Дизель</t>
  </si>
  <si>
    <t>Y99BCFTCHJ9C75003</t>
  </si>
  <si>
    <t>WF0DXXTTGDJT01985</t>
  </si>
  <si>
    <t>ЖОВТИЙ</t>
  </si>
  <si>
    <t>СХІ 088391</t>
  </si>
  <si>
    <t>КП "КИЇВТЕПЛОЕНЕРГО"</t>
  </si>
  <si>
    <t>Комунальна</t>
  </si>
  <si>
    <t>вул. Н. Ополчення, 16-А</t>
  </si>
  <si>
    <t>АТ-10510100000/000</t>
  </si>
  <si>
    <t>АА 0248 ТО</t>
  </si>
  <si>
    <t>Y99BCFTCHJ9C75008</t>
  </si>
  <si>
    <t>WF0DXXTTGDJT01982</t>
  </si>
  <si>
    <t>СХІ 088394</t>
  </si>
  <si>
    <t>21325 АІ</t>
  </si>
  <si>
    <t>КС 00482</t>
  </si>
  <si>
    <t>2-ПТС-4</t>
  </si>
  <si>
    <t>Причіп</t>
  </si>
  <si>
    <t>1ТЕЦ5</t>
  </si>
  <si>
    <t/>
  </si>
  <si>
    <t>зав.60352</t>
  </si>
  <si>
    <t>ЕЕ 179149</t>
  </si>
  <si>
    <t>вул. Промислова, 4</t>
  </si>
  <si>
    <t>21282 АІ</t>
  </si>
  <si>
    <t>КС 00483</t>
  </si>
  <si>
    <t>зав.4196</t>
  </si>
  <si>
    <t>ЕЕ 179106</t>
  </si>
  <si>
    <t>21281 АІ</t>
  </si>
  <si>
    <t>КС 00484</t>
  </si>
  <si>
    <t>2ПТС-4М</t>
  </si>
  <si>
    <t>зав.143072</t>
  </si>
  <si>
    <t>ЕЕ 179105</t>
  </si>
  <si>
    <t>21283 АІ</t>
  </si>
  <si>
    <t>КС 00942</t>
  </si>
  <si>
    <t>зав.8433</t>
  </si>
  <si>
    <t>ЕЕ 179107</t>
  </si>
  <si>
    <t>АТ-105000000042/001</t>
  </si>
  <si>
    <t>АА 1103 ХН</t>
  </si>
  <si>
    <t>АА 3302 ОС</t>
  </si>
  <si>
    <t>МАЗ-5337 А2 КС-3579-4</t>
  </si>
  <si>
    <t>Автокран</t>
  </si>
  <si>
    <t>Y3M5337А2D0006319</t>
  </si>
  <si>
    <t>СХІ 399015</t>
  </si>
  <si>
    <t>АТ-10500000026/001</t>
  </si>
  <si>
    <t>АА 1136 ХН</t>
  </si>
  <si>
    <t>АА 5429 МН</t>
  </si>
  <si>
    <t>МАЗ-533702 КТА 18.01</t>
  </si>
  <si>
    <t>Y3M533702C0011112</t>
  </si>
  <si>
    <t>БІЛИЙ</t>
  </si>
  <si>
    <t>СХІ 399048</t>
  </si>
  <si>
    <t>АТ-105000000072/001</t>
  </si>
  <si>
    <t>АА 1143 ХН</t>
  </si>
  <si>
    <t>АА 4305 КН</t>
  </si>
  <si>
    <t>КАМАЗ-43253</t>
  </si>
  <si>
    <t>ХТС432533D1288354</t>
  </si>
  <si>
    <t>СХІ 399130</t>
  </si>
  <si>
    <t>АА 1162 ХН</t>
  </si>
  <si>
    <t>АА 5736 НТ</t>
  </si>
  <si>
    <t>МАЗ-555102-220</t>
  </si>
  <si>
    <t>Самоскид</t>
  </si>
  <si>
    <t>Y3М55510280012987</t>
  </si>
  <si>
    <t>СХІ 399166</t>
  </si>
  <si>
    <t>АА 1169 ХН</t>
  </si>
  <si>
    <t>АА 1674 АК</t>
  </si>
  <si>
    <t>ГАЗ-33023</t>
  </si>
  <si>
    <t>Бортовий</t>
  </si>
  <si>
    <t>Газ СПБТ</t>
  </si>
  <si>
    <t>33023050039629</t>
  </si>
  <si>
    <t>Х9633023052052130</t>
  </si>
  <si>
    <t>СХІ 399167</t>
  </si>
  <si>
    <t>АА 1174 ХН</t>
  </si>
  <si>
    <t>АА 1872 ІВ</t>
  </si>
  <si>
    <t>ГАЗ-3309</t>
  </si>
  <si>
    <t>33070080159703</t>
  </si>
  <si>
    <t>X9633090080972159</t>
  </si>
  <si>
    <t>СХІ 399168</t>
  </si>
  <si>
    <t>АА 1182 ХН</t>
  </si>
  <si>
    <t>АА 1611 АІ</t>
  </si>
  <si>
    <t>КАМАЗ-55111</t>
  </si>
  <si>
    <t>XTC551110N2001024</t>
  </si>
  <si>
    <t>551110N2001024</t>
  </si>
  <si>
    <t>СІРИЙ</t>
  </si>
  <si>
    <t>СХІ 399196</t>
  </si>
  <si>
    <t>АА 1186 ХН</t>
  </si>
  <si>
    <t>АА 5866 ЕН</t>
  </si>
  <si>
    <t>Y3M53370270009081</t>
  </si>
  <si>
    <t>Y6918014470B3710</t>
  </si>
  <si>
    <t>СХІ 399194</t>
  </si>
  <si>
    <t>АТ-105000000050/001</t>
  </si>
  <si>
    <t>АА 1192 ХН</t>
  </si>
  <si>
    <t>АА 7587 ОЕ</t>
  </si>
  <si>
    <t>МАЗ-437043</t>
  </si>
  <si>
    <t>Y3M437043D0002704</t>
  </si>
  <si>
    <t>СХІ 399213</t>
  </si>
  <si>
    <t>ЕН-10500003446/000</t>
  </si>
  <si>
    <t>АА 1193 ХН</t>
  </si>
  <si>
    <t>АА 6591 ІО</t>
  </si>
  <si>
    <t>ГАЗ-2217</t>
  </si>
  <si>
    <t>Легковий</t>
  </si>
  <si>
    <t>Х9622170080622198</t>
  </si>
  <si>
    <t>22170080397578</t>
  </si>
  <si>
    <t>СХІ 399218</t>
  </si>
  <si>
    <t>АА 1196 ХН</t>
  </si>
  <si>
    <t>АА 2636 КХ</t>
  </si>
  <si>
    <t>ГАЗ-2705</t>
  </si>
  <si>
    <t>Х96270500В0706659</t>
  </si>
  <si>
    <t>270500В0483216</t>
  </si>
  <si>
    <t>СХІ 399217</t>
  </si>
  <si>
    <t>21284 АІ</t>
  </si>
  <si>
    <t>КС 01250</t>
  </si>
  <si>
    <t>Установка водохімпромивки на шасі причепа ВХП-2 ГКБ-83280000040</t>
  </si>
  <si>
    <t>000920</t>
  </si>
  <si>
    <t>не вказаний</t>
  </si>
  <si>
    <t>ЕЕ 179108</t>
  </si>
  <si>
    <t>21286 АІ</t>
  </si>
  <si>
    <t>КС 01251</t>
  </si>
  <si>
    <t>001353</t>
  </si>
  <si>
    <t>ЕЕ 179110</t>
  </si>
  <si>
    <t>21285 АІ</t>
  </si>
  <si>
    <t>КС 01253</t>
  </si>
  <si>
    <t>002826</t>
  </si>
  <si>
    <t>ЕЕ 179109</t>
  </si>
  <si>
    <t>СЕА-10500005128/000</t>
  </si>
  <si>
    <t>АА 1478 АІ</t>
  </si>
  <si>
    <t>Автобус ( Мікроавтобус)</t>
  </si>
  <si>
    <t>27050060213029</t>
  </si>
  <si>
    <t>X9627050060096696</t>
  </si>
  <si>
    <t>СИНІЙ</t>
  </si>
  <si>
    <t>СХІ 498164</t>
  </si>
  <si>
    <t>ПАТ "НВК" Гірничі машини"</t>
  </si>
  <si>
    <t>приватна</t>
  </si>
  <si>
    <t>21273 АІ</t>
  </si>
  <si>
    <t>02072 КС</t>
  </si>
  <si>
    <t>Т-40</t>
  </si>
  <si>
    <t>Трактор</t>
  </si>
  <si>
    <t>зав.11757</t>
  </si>
  <si>
    <t>ЕЕ 179097</t>
  </si>
  <si>
    <t>21274 АІ</t>
  </si>
  <si>
    <t>02073 КС</t>
  </si>
  <si>
    <t>Т-40 АМ</t>
  </si>
  <si>
    <t>зав.397504</t>
  </si>
  <si>
    <t>ЕЕ 179098</t>
  </si>
  <si>
    <t>21295 АІ</t>
  </si>
  <si>
    <t>02074 КС</t>
  </si>
  <si>
    <t>МАШИНА ДЛЯ УБОРКИ СКВЕРОВ УСБ-25</t>
  </si>
  <si>
    <t>Трот.приб.м.</t>
  </si>
  <si>
    <t>зав.501200</t>
  </si>
  <si>
    <t>ЕЕ 179119</t>
  </si>
  <si>
    <t>21288 АІ</t>
  </si>
  <si>
    <t>02075 КС</t>
  </si>
  <si>
    <t>ЮМЗ-6 АКЛ "БЕЛАРУСЬ"</t>
  </si>
  <si>
    <t>зав.785995</t>
  </si>
  <si>
    <t>2М1127</t>
  </si>
  <si>
    <t>ЕЕ 179112</t>
  </si>
  <si>
    <t>21289 АІ</t>
  </si>
  <si>
    <t>02076 КС</t>
  </si>
  <si>
    <t>БЕЛАРУСЬ МТЗ-80.1</t>
  </si>
  <si>
    <t>зав.944155</t>
  </si>
  <si>
    <t>ЕЕ 179113</t>
  </si>
  <si>
    <t>21291 АІ</t>
  </si>
  <si>
    <t>02077 КС</t>
  </si>
  <si>
    <r>
      <t xml:space="preserve">ЭО-2621 </t>
    </r>
    <r>
      <rPr>
        <sz val="12"/>
        <color rgb="FFFF0000"/>
        <rFont val="Calibri"/>
        <family val="2"/>
        <charset val="204"/>
        <scheme val="minor"/>
      </rPr>
      <t>АКМ</t>
    </r>
  </si>
  <si>
    <t>Екскаватор</t>
  </si>
  <si>
    <t>зав.174572</t>
  </si>
  <si>
    <t>1А3261</t>
  </si>
  <si>
    <t>ЕЕ 179115</t>
  </si>
  <si>
    <t>АА 2201 ХВ</t>
  </si>
  <si>
    <t>АА 6836 РК</t>
  </si>
  <si>
    <t>Y7D330230X1007139</t>
  </si>
  <si>
    <t>СХІ 399235</t>
  </si>
  <si>
    <t>АА 2203 ХВ</t>
  </si>
  <si>
    <t>АА 4988 КТ</t>
  </si>
  <si>
    <t>ГАЗ-2752</t>
  </si>
  <si>
    <t>Х96275200В0694578</t>
  </si>
  <si>
    <t>275200В0471034</t>
  </si>
  <si>
    <t>СХІ 399238</t>
  </si>
  <si>
    <t>АА 2205 ХВ</t>
  </si>
  <si>
    <t>АА 7496 ОМ</t>
  </si>
  <si>
    <t>Вантажопасажирський</t>
  </si>
  <si>
    <t>Х96270500В0689726</t>
  </si>
  <si>
    <t>СХІ 399240</t>
  </si>
  <si>
    <t>АТ-105000000056/001</t>
  </si>
  <si>
    <t>АА 2206 ХВ</t>
  </si>
  <si>
    <t>АА 7958 ОЕ</t>
  </si>
  <si>
    <t>ГАЗ-3309-357</t>
  </si>
  <si>
    <t>Х96330900D1039727</t>
  </si>
  <si>
    <t>330700D0215297</t>
  </si>
  <si>
    <t>СХІ 399234</t>
  </si>
  <si>
    <t>АТ-105000000073/001</t>
  </si>
  <si>
    <t>АА 2208 ХВ</t>
  </si>
  <si>
    <t>АА 5274 ОЕ</t>
  </si>
  <si>
    <t>ХТС432533D1288353</t>
  </si>
  <si>
    <t>СХІ 399236</t>
  </si>
  <si>
    <t>АА 2209 ХВ</t>
  </si>
  <si>
    <t>АА 7620 ІА</t>
  </si>
  <si>
    <r>
      <t>ГАЗ-2705</t>
    </r>
    <r>
      <rPr>
        <sz val="12"/>
        <color rgb="FFFF0000"/>
        <rFont val="Calibri"/>
        <family val="2"/>
        <charset val="204"/>
        <scheme val="minor"/>
      </rPr>
      <t>-438</t>
    </r>
  </si>
  <si>
    <t>Х9627050080624009</t>
  </si>
  <si>
    <t>27050080399986</t>
  </si>
  <si>
    <t>СХІ 399258</t>
  </si>
  <si>
    <t>АТ-10506000000/000</t>
  </si>
  <si>
    <t>АА 2210 ОК</t>
  </si>
  <si>
    <t>Ford Transit APM TK</t>
  </si>
  <si>
    <t>Y8CTKF164G0000002</t>
  </si>
  <si>
    <t>WF0DXXTTGDR00951</t>
  </si>
  <si>
    <t>СХМ 361883</t>
  </si>
  <si>
    <t>АТ-105000000066/000</t>
  </si>
  <si>
    <t>АА 2213 ХВ</t>
  </si>
  <si>
    <t>АА 8095 ОЕ</t>
  </si>
  <si>
    <t>FORD TRANSIT 300 М</t>
  </si>
  <si>
    <t>WF0SXXTTFSDC56645</t>
  </si>
  <si>
    <t>СХІ 399230</t>
  </si>
  <si>
    <t>АА 2214 ХВ</t>
  </si>
  <si>
    <t>13948 КА</t>
  </si>
  <si>
    <t>МАЗ-5551</t>
  </si>
  <si>
    <t>Y3M55510010066420</t>
  </si>
  <si>
    <t>СХІ 399237</t>
  </si>
  <si>
    <t>АА 2215 ХВ</t>
  </si>
  <si>
    <t>АА 5213 ВК</t>
  </si>
  <si>
    <t>ГАЗ-2752 ВП-6</t>
  </si>
  <si>
    <t>X9627050060460827</t>
  </si>
  <si>
    <t>27050060235669</t>
  </si>
  <si>
    <t>СХІ 399253</t>
  </si>
  <si>
    <t>АА 2216 ХВ</t>
  </si>
  <si>
    <t>АА 8681 КТ</t>
  </si>
  <si>
    <t>ГАЗ-330232-288</t>
  </si>
  <si>
    <t>Х96330232В0737407</t>
  </si>
  <si>
    <t>СХІ 399231</t>
  </si>
  <si>
    <t>2217 ЯТ</t>
  </si>
  <si>
    <t>Д-606</t>
  </si>
  <si>
    <t>Бульдозер</t>
  </si>
  <si>
    <t>АА 2217 ХВ</t>
  </si>
  <si>
    <t>АА 7300 ВА</t>
  </si>
  <si>
    <t>XТС55111С52254268</t>
  </si>
  <si>
    <t>СХІ 399257</t>
  </si>
  <si>
    <t>АА 2219 ХВ</t>
  </si>
  <si>
    <t>АА 7811 ОМ</t>
  </si>
  <si>
    <t>Вантажний</t>
  </si>
  <si>
    <t>Х96270500В0690146</t>
  </si>
  <si>
    <t>270500В0466541</t>
  </si>
  <si>
    <t>СХІ 399256</t>
  </si>
  <si>
    <t>АА 2231 ХВ</t>
  </si>
  <si>
    <t>АА 1652 ІВ</t>
  </si>
  <si>
    <t>27050080405021</t>
  </si>
  <si>
    <t>X9627050080629084</t>
  </si>
  <si>
    <t>СХІ 399259</t>
  </si>
  <si>
    <t>АТ-105000000054/001</t>
  </si>
  <si>
    <t>АА 2234 ХВ</t>
  </si>
  <si>
    <t>АА 7975 ОЕ</t>
  </si>
  <si>
    <t>Х96330900D1039647</t>
  </si>
  <si>
    <t>330700D0215241</t>
  </si>
  <si>
    <t>СХІ 399268</t>
  </si>
  <si>
    <t>АТ-105000000051/001</t>
  </si>
  <si>
    <t>АА 2235 ХВ</t>
  </si>
  <si>
    <t>АА 7894 ОЕ</t>
  </si>
  <si>
    <t>YЗМ437043D0002746</t>
  </si>
  <si>
    <t>СХІ 399266</t>
  </si>
  <si>
    <t>АТ-105000000057/001</t>
  </si>
  <si>
    <t>АА 2236 ХВ</t>
  </si>
  <si>
    <t>АА 7980 ОЕ</t>
  </si>
  <si>
    <t>Х96330900D1039199</t>
  </si>
  <si>
    <t>330700D0214934</t>
  </si>
  <si>
    <t>СХІ 399269</t>
  </si>
  <si>
    <t>АА 2237 ХВ</t>
  </si>
  <si>
    <t>АА 8680 КТ</t>
  </si>
  <si>
    <t>Х96330232В0736074</t>
  </si>
  <si>
    <t>330230B0137323</t>
  </si>
  <si>
    <t>СХІ 399265</t>
  </si>
  <si>
    <t>АА 2238 ХВ</t>
  </si>
  <si>
    <t>13949 КА</t>
  </si>
  <si>
    <t>Y3M55510010066490</t>
  </si>
  <si>
    <t>СХІ 399275</t>
  </si>
  <si>
    <t>АА 2243 ХВ</t>
  </si>
  <si>
    <t>АА 3602 КР</t>
  </si>
  <si>
    <t>МАЗ-5337 А2-346 КС-45719-5А</t>
  </si>
  <si>
    <t>Y3M5337A2B0003930</t>
  </si>
  <si>
    <t>Х89457195В9АН5383</t>
  </si>
  <si>
    <t>СХІ 399281</t>
  </si>
  <si>
    <t>АТ-105000000078/001</t>
  </si>
  <si>
    <t>АА 2254 ХВ</t>
  </si>
  <si>
    <t>АА 7669 ОК</t>
  </si>
  <si>
    <t>ХТС432533С1262353</t>
  </si>
  <si>
    <t>ОРАНЖЕВИЙ</t>
  </si>
  <si>
    <t>СХІ 399396</t>
  </si>
  <si>
    <t>АА 2264 ХВ</t>
  </si>
  <si>
    <t>13950 КА</t>
  </si>
  <si>
    <t>Y3M55510010066482</t>
  </si>
  <si>
    <t>СХІ 399385</t>
  </si>
  <si>
    <t>АА 2269 ХВ</t>
  </si>
  <si>
    <t>АА 3137 КА</t>
  </si>
  <si>
    <t>ГАЗ-32212</t>
  </si>
  <si>
    <t>Лабораторія</t>
  </si>
  <si>
    <t>Бензин</t>
  </si>
  <si>
    <t>322100B0458842</t>
  </si>
  <si>
    <t>X96322120B0682403</t>
  </si>
  <si>
    <t>СХІ 399405</t>
  </si>
  <si>
    <t>АА 2291 ХВ</t>
  </si>
  <si>
    <t>11452 КА</t>
  </si>
  <si>
    <t>330230Y1781062 (330230Y0005787)</t>
  </si>
  <si>
    <t>ХТН330230Y1770959</t>
  </si>
  <si>
    <t>СХІ 399461</t>
  </si>
  <si>
    <t>ТМ-10500031241/000</t>
  </si>
  <si>
    <t>Т 11749 АІ</t>
  </si>
  <si>
    <t>Т 02608 АІ</t>
  </si>
  <si>
    <t>ПФ01 "Фермер"</t>
  </si>
  <si>
    <t>У9ВРF0100В0002940</t>
  </si>
  <si>
    <t>не вказано</t>
  </si>
  <si>
    <t>АІ 011653</t>
  </si>
  <si>
    <t>ТМ-10500031248/000</t>
  </si>
  <si>
    <t>Т 11754 АІ</t>
  </si>
  <si>
    <t>Т 02609 АІ</t>
  </si>
  <si>
    <t>У9ВРF0100В0002939</t>
  </si>
  <si>
    <t>АІ 011658</t>
  </si>
  <si>
    <t>ТМ-10500031247/000</t>
  </si>
  <si>
    <t>Т 11753 АІ</t>
  </si>
  <si>
    <t>Т 02615 АІ</t>
  </si>
  <si>
    <t>У9ВРF0100В0002933</t>
  </si>
  <si>
    <t>АІ 011657</t>
  </si>
  <si>
    <t>ТМ-10500031252/000</t>
  </si>
  <si>
    <t>Т 11747 АІ</t>
  </si>
  <si>
    <t>Т 02616 АІ</t>
  </si>
  <si>
    <t>У9ВРF0100В0002932</t>
  </si>
  <si>
    <t>АІ 011651</t>
  </si>
  <si>
    <t>ТМ-10500031250/000</t>
  </si>
  <si>
    <t>Т 11748 АІ</t>
  </si>
  <si>
    <t>Т 02619 АІ</t>
  </si>
  <si>
    <t>У9ВРF0100В0002929</t>
  </si>
  <si>
    <t>АІ 011652</t>
  </si>
  <si>
    <t>АА 4479 ХА</t>
  </si>
  <si>
    <t>АА 3328 КЕ</t>
  </si>
  <si>
    <t>ЗИЛ-431410 МГП-22</t>
  </si>
  <si>
    <t>Автопідйомник</t>
  </si>
  <si>
    <t>Р3368608</t>
  </si>
  <si>
    <t>109938/4404G</t>
  </si>
  <si>
    <t>СХІ 433246</t>
  </si>
  <si>
    <t>АА 9561 ТХ</t>
  </si>
  <si>
    <t>АА 3562 КН</t>
  </si>
  <si>
    <t>ЗИЛ-130 ПОЖЕЖНИЙ</t>
  </si>
  <si>
    <t>Пожежна</t>
  </si>
  <si>
    <t>008032/4404G</t>
  </si>
  <si>
    <t>ЧЕРВОНИЙ</t>
  </si>
  <si>
    <t>СХІ 400410</t>
  </si>
  <si>
    <t>АА 9562 ТХ</t>
  </si>
  <si>
    <t>АА 3563 КН</t>
  </si>
  <si>
    <t>Т009970</t>
  </si>
  <si>
    <t>1006383/4405С</t>
  </si>
  <si>
    <t>СХІ 400411</t>
  </si>
  <si>
    <t>Автопогрузчик</t>
  </si>
  <si>
    <t>АТ-10509400000/000</t>
  </si>
  <si>
    <t>АА 4718 ТМ</t>
  </si>
  <si>
    <t>Y99BCFTCHJ9C75006</t>
  </si>
  <si>
    <t>WF0DXXTTGDJT01979</t>
  </si>
  <si>
    <t>СХІ 035871</t>
  </si>
  <si>
    <t>АТ-10509500000/000</t>
  </si>
  <si>
    <t>АА 4719 ТМ</t>
  </si>
  <si>
    <t>Y99BCFTCHJ9C75007</t>
  </si>
  <si>
    <t>WF0DXXTTGDJT01986</t>
  </si>
  <si>
    <t>СХІ 035869</t>
  </si>
  <si>
    <t>АА 9160 ТХ</t>
  </si>
  <si>
    <t>05488 КА</t>
  </si>
  <si>
    <t>МАЗ-5337 КС-35715-1</t>
  </si>
  <si>
    <t>Y3M533700T0031248</t>
  </si>
  <si>
    <t>1012876/4407С</t>
  </si>
  <si>
    <t>БЕЖЕВИЙ</t>
  </si>
  <si>
    <t>СХІ 399951</t>
  </si>
  <si>
    <t>АТ-104100000041/001</t>
  </si>
  <si>
    <t>Т 11740 АІ</t>
  </si>
  <si>
    <t>Т 06381 АІ</t>
  </si>
  <si>
    <t>МТЗ-80.1.26 АП-21</t>
  </si>
  <si>
    <t>130 (2 шт.)</t>
  </si>
  <si>
    <t>зав. 015289</t>
  </si>
  <si>
    <t>АІ 011644</t>
  </si>
  <si>
    <t>06774 КА</t>
  </si>
  <si>
    <t>ГАЗ-3307</t>
  </si>
  <si>
    <t>XТН330730N1533115</t>
  </si>
  <si>
    <t>097497/4401G</t>
  </si>
  <si>
    <t>ААС 693513</t>
  </si>
  <si>
    <t>"Київенерго" АЕК</t>
  </si>
  <si>
    <t>ТЦ5-10500050003/000</t>
  </si>
  <si>
    <t>2ПТЛ-4А</t>
  </si>
  <si>
    <t>7408 ЯЯ</t>
  </si>
  <si>
    <t>АА 7411 ТР</t>
  </si>
  <si>
    <t>12842 КА</t>
  </si>
  <si>
    <t>ГАЗ-2752-404</t>
  </si>
  <si>
    <t>275200X0047093 (275200X0012767)</t>
  </si>
  <si>
    <t>ХТН275200Х0012767</t>
  </si>
  <si>
    <t>СХІ 400068</t>
  </si>
  <si>
    <t>АА 7428 ТР</t>
  </si>
  <si>
    <t>07485 КА</t>
  </si>
  <si>
    <t>ГАЗ-32213</t>
  </si>
  <si>
    <t>XТН322130W0096609</t>
  </si>
  <si>
    <t>ЗЕЛЕНИЙ</t>
  </si>
  <si>
    <t>СХІ 400092</t>
  </si>
  <si>
    <t>АА 7439 ТР</t>
  </si>
  <si>
    <t>АА 8528 ОМ</t>
  </si>
  <si>
    <t>TOYOTA СOROLLA</t>
  </si>
  <si>
    <t>JTNBH58E80J008447</t>
  </si>
  <si>
    <t>СХІ 400141</t>
  </si>
  <si>
    <t>АА 7451 ТР</t>
  </si>
  <si>
    <t>АА 8512 КО</t>
  </si>
  <si>
    <t>ГАЗ-2705-288</t>
  </si>
  <si>
    <t>X96270500В0689514</t>
  </si>
  <si>
    <t>370500В0465900</t>
  </si>
  <si>
    <t>СХІ 400145</t>
  </si>
  <si>
    <t>ЗЕ-10500038008/000</t>
  </si>
  <si>
    <t>АА 7456 ТР</t>
  </si>
  <si>
    <t>10720 КА</t>
  </si>
  <si>
    <t>КАМАЗ-5511</t>
  </si>
  <si>
    <t>112705/4404G</t>
  </si>
  <si>
    <t>СХІ 400194</t>
  </si>
  <si>
    <t>АА 7461 ТР</t>
  </si>
  <si>
    <t>АА 3558 КН</t>
  </si>
  <si>
    <t>ГАЗ-33022-288</t>
  </si>
  <si>
    <t>X9633020092373248</t>
  </si>
  <si>
    <t>33020090571819</t>
  </si>
  <si>
    <t>СХІ 400159</t>
  </si>
  <si>
    <t>АА 9126 ТХ</t>
  </si>
  <si>
    <t>00614 КА</t>
  </si>
  <si>
    <t>ЗИЛ-130</t>
  </si>
  <si>
    <t>011616/4403G</t>
  </si>
  <si>
    <t>СХІ 399876</t>
  </si>
  <si>
    <t>АА 9167 ТХ</t>
  </si>
  <si>
    <t>08983 КА</t>
  </si>
  <si>
    <t>ЗИЛ-131 НА</t>
  </si>
  <si>
    <t>XTZ00131HK0869498</t>
  </si>
  <si>
    <t>СХІ 400013</t>
  </si>
  <si>
    <t>АА 9304 ТХ</t>
  </si>
  <si>
    <t>АА 3336 НК</t>
  </si>
  <si>
    <t>TOYOTA AVENSIS 1.8</t>
  </si>
  <si>
    <t>SB1BR56L10E238332</t>
  </si>
  <si>
    <t>СХІ 398697</t>
  </si>
  <si>
    <t>АА 9367 ТХ</t>
  </si>
  <si>
    <t>9272 КІА</t>
  </si>
  <si>
    <t>КРАЗ-250 КС-3575А</t>
  </si>
  <si>
    <t>X1C00250KP0754406</t>
  </si>
  <si>
    <t>160628/4404G</t>
  </si>
  <si>
    <t>СХІ 398857</t>
  </si>
  <si>
    <t>АА 9943 АК</t>
  </si>
  <si>
    <t>TOYOTA AVENSIS 2.0</t>
  </si>
  <si>
    <t>SB1BJ56L40E018030</t>
  </si>
  <si>
    <t>ЧОРНИЙ</t>
  </si>
  <si>
    <t>ААС 920088</t>
  </si>
  <si>
    <t>ПАТ "Київенерго"</t>
  </si>
  <si>
    <t>АТ-10412100000/000</t>
  </si>
  <si>
    <t>18582 АІ</t>
  </si>
  <si>
    <t>JCB JS175W</t>
  </si>
  <si>
    <t>зав.JCBJW17CPJ2673681</t>
  </si>
  <si>
    <t>DE320/41391U1512718</t>
  </si>
  <si>
    <t>ЕЕ 144768</t>
  </si>
  <si>
    <t>АТ-10412600000/000</t>
  </si>
  <si>
    <t>18735 АІ</t>
  </si>
  <si>
    <t>JCB 3CX Contractor</t>
  </si>
  <si>
    <t>зав.JCB3CXAPJJ2667785</t>
  </si>
  <si>
    <t>SB320/40339U2112718</t>
  </si>
  <si>
    <t>ЕЕ 144952</t>
  </si>
  <si>
    <t>АТ-10412700000/000</t>
  </si>
  <si>
    <t>18736 АІ</t>
  </si>
  <si>
    <t>зав.JCBCXAPVJ2667840</t>
  </si>
  <si>
    <t>SB320/40339U2130918</t>
  </si>
  <si>
    <t>ЕЕ 144953</t>
  </si>
  <si>
    <t>19695 АІ</t>
  </si>
  <si>
    <t>10942 КС</t>
  </si>
  <si>
    <t>JCB 3CX SITEMASTER</t>
  </si>
  <si>
    <t>зав.JCB3CX4TH70982185</t>
  </si>
  <si>
    <t>SB40064U0679807</t>
  </si>
  <si>
    <t>ЕЕ 159644</t>
  </si>
  <si>
    <t>19696 АІ</t>
  </si>
  <si>
    <t>52816 АА</t>
  </si>
  <si>
    <t>зав.JCB3CXPCV02011592</t>
  </si>
  <si>
    <t>SB320/40344U1822211</t>
  </si>
  <si>
    <t>ЕЕ 159645</t>
  </si>
  <si>
    <t>АТ-104100000031/000</t>
  </si>
  <si>
    <t>19709 АІ</t>
  </si>
  <si>
    <t>59181 АА</t>
  </si>
  <si>
    <t>JSB3CX4ТЕ02255849</t>
  </si>
  <si>
    <t>SB320/40344U2069713</t>
  </si>
  <si>
    <t>ЕЕ 15970</t>
  </si>
  <si>
    <t>АТ-104100000029/000</t>
  </si>
  <si>
    <t>19710 АІ</t>
  </si>
  <si>
    <t>59183 АА</t>
  </si>
  <si>
    <t>JSB3CX4ТV02256381</t>
  </si>
  <si>
    <t>SB320/40344U2204013</t>
  </si>
  <si>
    <t>ЕЕ 159671</t>
  </si>
  <si>
    <t>АТ-104100000008/000</t>
  </si>
  <si>
    <t>19712 АІ</t>
  </si>
  <si>
    <t>57962 АА</t>
  </si>
  <si>
    <t>JCB 5CX SUPERSITEMASTER</t>
  </si>
  <si>
    <t>зав.JCB5CX4WE02111351</t>
  </si>
  <si>
    <t>SB320/40679U0406113</t>
  </si>
  <si>
    <t>ЕЕ 159673</t>
  </si>
  <si>
    <t>АТ-104100000100/001</t>
  </si>
  <si>
    <t>19718 АІ</t>
  </si>
  <si>
    <t>61712 АА</t>
  </si>
  <si>
    <t>JCB JS160W</t>
  </si>
  <si>
    <t>JCBJW16DС02299117</t>
  </si>
  <si>
    <t>SB320/40814U0572714</t>
  </si>
  <si>
    <t>ЕЕ 159679</t>
  </si>
  <si>
    <t>19765 АІ</t>
  </si>
  <si>
    <t>09957 КС</t>
  </si>
  <si>
    <t>МТЗ-82</t>
  </si>
  <si>
    <t>зав.198405</t>
  </si>
  <si>
    <t>ЕЕ 159752</t>
  </si>
  <si>
    <t>19766 АІ</t>
  </si>
  <si>
    <t>02275 КС</t>
  </si>
  <si>
    <t>зав.198339</t>
  </si>
  <si>
    <t>ЕЕ 159753</t>
  </si>
  <si>
    <t>19767 АІ</t>
  </si>
  <si>
    <t>48258 АА</t>
  </si>
  <si>
    <t>зав.JCBJW16DA81451112</t>
  </si>
  <si>
    <t>4JJ1-106047</t>
  </si>
  <si>
    <t>ЕЕ 159754</t>
  </si>
  <si>
    <t>19770 АІ</t>
  </si>
  <si>
    <t>48259 АА</t>
  </si>
  <si>
    <t>зав.JCB3CXPCC81346299</t>
  </si>
  <si>
    <t>SB320/40241U2338008</t>
  </si>
  <si>
    <t>ЕЕ 159757</t>
  </si>
  <si>
    <t>ТМ-10500031255/000</t>
  </si>
  <si>
    <t>19772 АІ</t>
  </si>
  <si>
    <t>54521 АА</t>
  </si>
  <si>
    <t xml:space="preserve">ЮМЗ-8244.2 АП-21 </t>
  </si>
  <si>
    <t>зав. №843684</t>
  </si>
  <si>
    <t>ЕЕ 159759</t>
  </si>
  <si>
    <t>АТ-10400000004/000</t>
  </si>
  <si>
    <t>19773 АІ</t>
  </si>
  <si>
    <t>56665 АА</t>
  </si>
  <si>
    <t>ЕЦУ-150 (фреза)</t>
  </si>
  <si>
    <t>ЕЕ 159760</t>
  </si>
  <si>
    <t>ТМ-10400013067/000</t>
  </si>
  <si>
    <t>19822 АІ</t>
  </si>
  <si>
    <t>00429 КС</t>
  </si>
  <si>
    <t>ЛТЗ-55</t>
  </si>
  <si>
    <t>зав.013266</t>
  </si>
  <si>
    <t>ЕЕ 159834</t>
  </si>
  <si>
    <t>22032 КА</t>
  </si>
  <si>
    <t>КАМАЗ-53229А КС 55712-2-N</t>
  </si>
  <si>
    <t>XТС53229С12149191</t>
  </si>
  <si>
    <t>ААС 266406</t>
  </si>
  <si>
    <t>ТЦ5-10500100451/000</t>
  </si>
  <si>
    <t>20970 АІ</t>
  </si>
  <si>
    <t>51264 АА</t>
  </si>
  <si>
    <t>БЕЛАРУС-82.1 МК</t>
  </si>
  <si>
    <t>зав.82003000</t>
  </si>
  <si>
    <t>ЕЕ 174836</t>
  </si>
  <si>
    <t>Приватна</t>
  </si>
  <si>
    <t>АТ-10410200000/000</t>
  </si>
  <si>
    <t>70651 АА</t>
  </si>
  <si>
    <t>зав.JCB3CXAPPJ2666245</t>
  </si>
  <si>
    <t>SB320/40339U1207418</t>
  </si>
  <si>
    <t>ЕЕ 146256</t>
  </si>
  <si>
    <t>АТ-10410300000/000</t>
  </si>
  <si>
    <t>70652 АА</t>
  </si>
  <si>
    <t>зав.JCB3CXAPLJ2666268</t>
  </si>
  <si>
    <t>SB320/40339U1265518</t>
  </si>
  <si>
    <t>ЕЕ 146257</t>
  </si>
  <si>
    <t>ТЦ5-10500050025/000</t>
  </si>
  <si>
    <t>ДВ-1792-33-20</t>
  </si>
  <si>
    <t>АТ-10508900000/000</t>
  </si>
  <si>
    <t>АА 0029 ХЕ</t>
  </si>
  <si>
    <t>Mitsubishi Outlander</t>
  </si>
  <si>
    <t>Y99BCM01MJ9C75002</t>
  </si>
  <si>
    <t>JMBXTGF2WJJ000199</t>
  </si>
  <si>
    <t>СХК 774799</t>
  </si>
  <si>
    <t>АА 0894 ХА</t>
  </si>
  <si>
    <t>АА 7761 РК</t>
  </si>
  <si>
    <t>Y7D330230Y1011982</t>
  </si>
  <si>
    <t>330230Х0004010</t>
  </si>
  <si>
    <t>СХІ 377985</t>
  </si>
  <si>
    <t>АА 0896 ХА</t>
  </si>
  <si>
    <t>АА 4729 КХ</t>
  </si>
  <si>
    <t>Х96270500В0706632</t>
  </si>
  <si>
    <t>270500В0483089</t>
  </si>
  <si>
    <t>СХІ 377991</t>
  </si>
  <si>
    <t>АА 0899 ХА</t>
  </si>
  <si>
    <t>АА 3516 АР</t>
  </si>
  <si>
    <t>SB1BR56L70E123282</t>
  </si>
  <si>
    <t>СХІ 377975</t>
  </si>
  <si>
    <t>АТ-105000000049/001</t>
  </si>
  <si>
    <t>АА 1104 ХН</t>
  </si>
  <si>
    <t>АА 7508 ОЕ</t>
  </si>
  <si>
    <t>Х96330900D1039356</t>
  </si>
  <si>
    <t>330700D0215059</t>
  </si>
  <si>
    <t>СХІ 399014</t>
  </si>
  <si>
    <t>АТ-105000000043/001</t>
  </si>
  <si>
    <t>АА 1106 ХН</t>
  </si>
  <si>
    <t>АА 3301 ОС</t>
  </si>
  <si>
    <t>МАЗ-5337 КС45729-4</t>
  </si>
  <si>
    <t>Y3M5337А2D0006254</t>
  </si>
  <si>
    <t>СХІ 399018</t>
  </si>
  <si>
    <t>АТ-105000000117/001</t>
  </si>
  <si>
    <t>АА 1124 ХН</t>
  </si>
  <si>
    <t>АА 1365 ОТ</t>
  </si>
  <si>
    <t>МАЗ-4371Р2</t>
  </si>
  <si>
    <t>Y69CKC719F0C18347</t>
  </si>
  <si>
    <t>YЗМ4371Р2E0001188</t>
  </si>
  <si>
    <t>СХІ 399017</t>
  </si>
  <si>
    <t>АА 1126 ХН</t>
  </si>
  <si>
    <t>АА 7628 ІА</t>
  </si>
  <si>
    <t>27050080400007</t>
  </si>
  <si>
    <t>Х962750080624023</t>
  </si>
  <si>
    <t>СХІ 399028</t>
  </si>
  <si>
    <t>АА 1128 ХН</t>
  </si>
  <si>
    <t>АА 6066 СО</t>
  </si>
  <si>
    <t>DAEWOO LANOS 1.5</t>
  </si>
  <si>
    <t>KLAТF48YEWB246352</t>
  </si>
  <si>
    <t>ФІОЛЕТОВИЙ</t>
  </si>
  <si>
    <t>СХІ 399047</t>
  </si>
  <si>
    <t>АА 1129 ХН</t>
  </si>
  <si>
    <t>АА 4706 ОЕ</t>
  </si>
  <si>
    <t>ХТН27520020041010</t>
  </si>
  <si>
    <t>27520020064464</t>
  </si>
  <si>
    <t>СХІ 399036</t>
  </si>
  <si>
    <t>АА 1142 ХН</t>
  </si>
  <si>
    <t>АА 8492 ОМ</t>
  </si>
  <si>
    <t>NISSAN ALMERA CLASSIC</t>
  </si>
  <si>
    <t>KNMCSНLMSCP855587</t>
  </si>
  <si>
    <t>СХІ 399129</t>
  </si>
  <si>
    <t>АА 1178 ХН</t>
  </si>
  <si>
    <t>АА 4727 КХ</t>
  </si>
  <si>
    <t>Х96270500В0707613</t>
  </si>
  <si>
    <t>270500В0484174</t>
  </si>
  <si>
    <t>СХІ 399193</t>
  </si>
  <si>
    <t>АА 1179 ХН</t>
  </si>
  <si>
    <t>АА 2632 КХ</t>
  </si>
  <si>
    <t>Х96370500В0689749</t>
  </si>
  <si>
    <t>270500В0466142</t>
  </si>
  <si>
    <t>СХІ 399195</t>
  </si>
  <si>
    <t>АА 1189 ХН</t>
  </si>
  <si>
    <t>АА 7629 ІА</t>
  </si>
  <si>
    <t>27050080404448</t>
  </si>
  <si>
    <t>Х9627050080628416</t>
  </si>
  <si>
    <t>СХІ 399214</t>
  </si>
  <si>
    <t>АА 1194 ХН</t>
  </si>
  <si>
    <t>АА 5129 МС</t>
  </si>
  <si>
    <r>
      <t>ГАЗ-2705</t>
    </r>
    <r>
      <rPr>
        <sz val="12"/>
        <color rgb="FFFF0000"/>
        <rFont val="Calibri"/>
        <family val="2"/>
        <charset val="204"/>
        <scheme val="minor"/>
      </rPr>
      <t xml:space="preserve"> АС-G-2705-ВП7</t>
    </r>
  </si>
  <si>
    <t>Х96270500С0719913</t>
  </si>
  <si>
    <t>270500C0496471</t>
  </si>
  <si>
    <t>СХІ 399216</t>
  </si>
  <si>
    <t>АА 2239 ХВ</t>
  </si>
  <si>
    <t>13945 КА</t>
  </si>
  <si>
    <t>Y3M55510010066484</t>
  </si>
  <si>
    <t>СХІ 399276</t>
  </si>
  <si>
    <t>АА 2260 ХВ</t>
  </si>
  <si>
    <t>АА 8491 ОМ</t>
  </si>
  <si>
    <t>KNMCSНLMSCP855556</t>
  </si>
  <si>
    <t>СХІ 399395</t>
  </si>
  <si>
    <t>АА 2261 ХВ</t>
  </si>
  <si>
    <t>АА 1332 АІ</t>
  </si>
  <si>
    <t>ГАЗ-2705 ВП-6</t>
  </si>
  <si>
    <t>X9627050060096185</t>
  </si>
  <si>
    <t>27050060209470</t>
  </si>
  <si>
    <t>СХІ 399362</t>
  </si>
  <si>
    <t>АА 2263 ХВ</t>
  </si>
  <si>
    <t>АА 6894 КА</t>
  </si>
  <si>
    <r>
      <t>ГАЗ-3309</t>
    </r>
    <r>
      <rPr>
        <sz val="12"/>
        <color rgb="FFFF0000"/>
        <rFont val="Calibri"/>
        <family val="2"/>
        <charset val="204"/>
        <scheme val="minor"/>
      </rPr>
      <t>-354</t>
    </r>
  </si>
  <si>
    <t>X96330900A0987784</t>
  </si>
  <si>
    <t>330700А0173850</t>
  </si>
  <si>
    <t>СХІ 399386</t>
  </si>
  <si>
    <t>АА 2265 ХВ</t>
  </si>
  <si>
    <t>АА 9685 НК</t>
  </si>
  <si>
    <t>XТС55111R81153483</t>
  </si>
  <si>
    <t>СХІ 399398</t>
  </si>
  <si>
    <t>АА 2267 ХВ</t>
  </si>
  <si>
    <t>АА 5712 АВ</t>
  </si>
  <si>
    <r>
      <t>TOYOTA CAMRY</t>
    </r>
    <r>
      <rPr>
        <sz val="12"/>
        <color rgb="FFFF0000"/>
        <rFont val="Calibri"/>
        <family val="2"/>
        <charset val="204"/>
        <scheme val="minor"/>
      </rPr>
      <t xml:space="preserve"> 2.4</t>
    </r>
  </si>
  <si>
    <t>JTDBE38K000287521</t>
  </si>
  <si>
    <t>СХІ 399406</t>
  </si>
  <si>
    <t>АТ-105000000119/001</t>
  </si>
  <si>
    <t>АА 2281 ХВ</t>
  </si>
  <si>
    <t>АА 1369 ОТ</t>
  </si>
  <si>
    <t>Y69CKC719F0C18349</t>
  </si>
  <si>
    <t>YЗМ4371Р2Е0001088</t>
  </si>
  <si>
    <t>СХІ 399440</t>
  </si>
  <si>
    <t>АА 2284 ХВ</t>
  </si>
  <si>
    <t>АА 8463 ОМ</t>
  </si>
  <si>
    <r>
      <t>TOYOTA CAMRY</t>
    </r>
    <r>
      <rPr>
        <sz val="12"/>
        <color rgb="FFFF0000"/>
        <rFont val="Calibri"/>
        <family val="2"/>
        <charset val="204"/>
        <scheme val="minor"/>
      </rPr>
      <t xml:space="preserve"> 3.0</t>
    </r>
  </si>
  <si>
    <t>JTDBF30K300167253</t>
  </si>
  <si>
    <t>СХІ 399438</t>
  </si>
  <si>
    <t>АА 2286 ХВ</t>
  </si>
  <si>
    <t>19533 КА</t>
  </si>
  <si>
    <t>KLATF69YEWB276777</t>
  </si>
  <si>
    <t>A15SMS199492B</t>
  </si>
  <si>
    <t>СХІ 399447</t>
  </si>
  <si>
    <t>АА 2289 ХВ</t>
  </si>
  <si>
    <t>АА 7376 ОМ</t>
  </si>
  <si>
    <t>Х96270500В0690079</t>
  </si>
  <si>
    <t>270500В0466473</t>
  </si>
  <si>
    <t>СХІ 399459</t>
  </si>
  <si>
    <t>ТМ-10500031238/000</t>
  </si>
  <si>
    <t>Т 11755 АІ</t>
  </si>
  <si>
    <t>Т 02612 АІ</t>
  </si>
  <si>
    <t>У9ВРF0100В0002936</t>
  </si>
  <si>
    <t>невказаний</t>
  </si>
  <si>
    <t>АІ 011659</t>
  </si>
  <si>
    <t>ТМ-10500031237/000</t>
  </si>
  <si>
    <t>Т 11758 АІ</t>
  </si>
  <si>
    <t>Т 02613 АІ</t>
  </si>
  <si>
    <t>У9ВРF0100В0002935</t>
  </si>
  <si>
    <t>АІ 011662</t>
  </si>
  <si>
    <t>АА 9576 ТХ</t>
  </si>
  <si>
    <t>АА 2615 МА</t>
  </si>
  <si>
    <t>ГАЗ-33021</t>
  </si>
  <si>
    <t>Х96330200В2452078</t>
  </si>
  <si>
    <t>330200В0646749</t>
  </si>
  <si>
    <t>СХІ 400446</t>
  </si>
  <si>
    <t>ТМ-10500031235/000</t>
  </si>
  <si>
    <t>Т 11760 АІ</t>
  </si>
  <si>
    <t>Т 02617 АІ</t>
  </si>
  <si>
    <t>У9ВРF0100В0002931</t>
  </si>
  <si>
    <t>АІ 011664</t>
  </si>
  <si>
    <t>ТМ-10500008093/000</t>
  </si>
  <si>
    <t>АА 4406 ХА</t>
  </si>
  <si>
    <t>07751 КА</t>
  </si>
  <si>
    <t>ЗИЛ-131</t>
  </si>
  <si>
    <t>445134</t>
  </si>
  <si>
    <t>1483/11000008</t>
  </si>
  <si>
    <t>СХІ 432998</t>
  </si>
  <si>
    <t>АА 4412 ХА</t>
  </si>
  <si>
    <t>19528 КА</t>
  </si>
  <si>
    <t>KLATF69YEWB273928</t>
  </si>
  <si>
    <t>A15SMS198722B</t>
  </si>
  <si>
    <t>СХІ 432996</t>
  </si>
  <si>
    <t>АТ-10502000000/000</t>
  </si>
  <si>
    <t>АА 6112 ОХ</t>
  </si>
  <si>
    <t>МАЗ-4371 АРВМ</t>
  </si>
  <si>
    <t>Y8CTKM180H0000001</t>
  </si>
  <si>
    <t>Y3M437N2G0000040</t>
  </si>
  <si>
    <t>СХМ 361857</t>
  </si>
  <si>
    <t>АТ-104100000042/001</t>
  </si>
  <si>
    <t>Т 11738 АІ</t>
  </si>
  <si>
    <t>Т 06376 АІ</t>
  </si>
  <si>
    <t>зав. 015168</t>
  </si>
  <si>
    <t>АІ 011642</t>
  </si>
  <si>
    <t>АТ-104100000039/001</t>
  </si>
  <si>
    <t>Т 11742 АІ</t>
  </si>
  <si>
    <t>Т 06379 АІ</t>
  </si>
  <si>
    <t>зав. 015170</t>
  </si>
  <si>
    <t>АІ 011646</t>
  </si>
  <si>
    <t>АТ-10504000000/000</t>
  </si>
  <si>
    <t>АА 6505 СО</t>
  </si>
  <si>
    <t>Peogeut Boxer АРМ</t>
  </si>
  <si>
    <t>Y8CTKP165G0000001</t>
  </si>
  <si>
    <t>VF3YCTMAU12B89519</t>
  </si>
  <si>
    <t>СХМ 361856</t>
  </si>
  <si>
    <t>АА 7410 ТР</t>
  </si>
  <si>
    <t>АА 8761 ІР</t>
  </si>
  <si>
    <t>CHEVROLET LACETTI</t>
  </si>
  <si>
    <t>KL1NF486E9K030670</t>
  </si>
  <si>
    <t>СХІ 400035</t>
  </si>
  <si>
    <t>АТ-105000000120/001</t>
  </si>
  <si>
    <t>АА 7413 ТР</t>
  </si>
  <si>
    <t>АА 1066 ОТ</t>
  </si>
  <si>
    <t>Y69CKC719F0C18345</t>
  </si>
  <si>
    <t>YЗМ4371Р2F0001237</t>
  </si>
  <si>
    <t>СХІ 400031</t>
  </si>
  <si>
    <t>АА 7421 ТР</t>
  </si>
  <si>
    <t>АА 2635 КХ</t>
  </si>
  <si>
    <t>Х96270500В0707500</t>
  </si>
  <si>
    <t>270500В0484075</t>
  </si>
  <si>
    <t>СХІ 400081</t>
  </si>
  <si>
    <t>АТ-105000000058/001</t>
  </si>
  <si>
    <t>АА 7423 ТР</t>
  </si>
  <si>
    <t>АА 2447 ОН</t>
  </si>
  <si>
    <t>Х963309D1039910</t>
  </si>
  <si>
    <t>330700D0215491</t>
  </si>
  <si>
    <t>СХІ 400082</t>
  </si>
  <si>
    <t>АА 7432 ТР</t>
  </si>
  <si>
    <t>АА 3224 АТ</t>
  </si>
  <si>
    <t>TOYOTA COROLLA 1.6</t>
  </si>
  <si>
    <t>NMTBZ28E70R112803</t>
  </si>
  <si>
    <t>СХІ 460261</t>
  </si>
  <si>
    <t>АТ-10509800000/000</t>
  </si>
  <si>
    <t>АА 7658 ТМ</t>
  </si>
  <si>
    <t>IEML180-060БМ</t>
  </si>
  <si>
    <t>Маніпулятор</t>
  </si>
  <si>
    <t>Y69SKS496J0C18291</t>
  </si>
  <si>
    <t>ZCFA51TJ402684601</t>
  </si>
  <si>
    <t>СХІ 036018</t>
  </si>
  <si>
    <t>АТ-10510700000/000</t>
  </si>
  <si>
    <t>АА 8612 ТМ</t>
  </si>
  <si>
    <t>Ford Transit BC</t>
  </si>
  <si>
    <t>Y99BCFTCHJ9C75005</t>
  </si>
  <si>
    <t>WF0DXXTTGDJT01974</t>
  </si>
  <si>
    <t>СХІ 015426</t>
  </si>
  <si>
    <t>АТ-10510800000/000</t>
  </si>
  <si>
    <t>АА 8613 ТМ</t>
  </si>
  <si>
    <t>Y99BCFTCHJ9C75001</t>
  </si>
  <si>
    <t>WF0DXXTTGDJT01980</t>
  </si>
  <si>
    <t>СХІ 015424</t>
  </si>
  <si>
    <t>АА 9563 ТХ</t>
  </si>
  <si>
    <t>08695 КА</t>
  </si>
  <si>
    <t>ГАЗ-221717</t>
  </si>
  <si>
    <t>Y7D221700X0028082</t>
  </si>
  <si>
    <t>221700X0028082 0000197</t>
  </si>
  <si>
    <t>СХІ 400413</t>
  </si>
  <si>
    <t>АТ-10508800000/000</t>
  </si>
  <si>
    <t>АА 8898 РХ</t>
  </si>
  <si>
    <t>Y99BCM01MJ9C75001</t>
  </si>
  <si>
    <t>JMBXTGF2WJZ000191</t>
  </si>
  <si>
    <t>СХК 774798</t>
  </si>
  <si>
    <t>АТ-105000000074/001</t>
  </si>
  <si>
    <t>АА 9156 ТХ</t>
  </si>
  <si>
    <t>АА 9366 ОІ</t>
  </si>
  <si>
    <t>МАЗ-4572</t>
  </si>
  <si>
    <t>Y3M5337A2D0006260</t>
  </si>
  <si>
    <t>СХІ 399963</t>
  </si>
  <si>
    <t>АА 9162 ТХ</t>
  </si>
  <si>
    <t>АА 7618 ІА</t>
  </si>
  <si>
    <t>27050080402805</t>
  </si>
  <si>
    <t>Х962750080626798</t>
  </si>
  <si>
    <t>СХІ 399973</t>
  </si>
  <si>
    <t>АТ-105000000059/001</t>
  </si>
  <si>
    <t>АА 9163 ТХ</t>
  </si>
  <si>
    <t>АА 2448 ОН</t>
  </si>
  <si>
    <t>Х96330900D1039928</t>
  </si>
  <si>
    <t>330700D0215488</t>
  </si>
  <si>
    <t>СХІ 399976</t>
  </si>
  <si>
    <t>АА 9164 ТХ</t>
  </si>
  <si>
    <t>АА 1671 АК</t>
  </si>
  <si>
    <t>33023050039518</t>
  </si>
  <si>
    <t>Х9633023052051493</t>
  </si>
  <si>
    <t>СХІ 399992</t>
  </si>
  <si>
    <t>АА 9182 ТХ</t>
  </si>
  <si>
    <t>АА 2814 НТ</t>
  </si>
  <si>
    <t>ГАЗ-2752-414</t>
  </si>
  <si>
    <t>27520080397529</t>
  </si>
  <si>
    <t>X9627520080621834</t>
  </si>
  <si>
    <t>СХІ 400025</t>
  </si>
  <si>
    <t>АА 9184 ТХ</t>
  </si>
  <si>
    <t>АА 1669 АК</t>
  </si>
  <si>
    <t>33023050039419</t>
  </si>
  <si>
    <t>Х9633023052051069</t>
  </si>
  <si>
    <t>СХІ 400027</t>
  </si>
  <si>
    <t>АА 9329 ТХ</t>
  </si>
  <si>
    <t>АА 4444 ТС</t>
  </si>
  <si>
    <t>TOYOTA CAMRY 3.5L</t>
  </si>
  <si>
    <t>JTNBK40K903034315</t>
  </si>
  <si>
    <t>СХІ 398719</t>
  </si>
  <si>
    <t>АА 9361 ТХ</t>
  </si>
  <si>
    <t>23495 КА</t>
  </si>
  <si>
    <t>KLATF48YEWB190000</t>
  </si>
  <si>
    <t>A15SMS150223B</t>
  </si>
  <si>
    <t>СХІ 398811</t>
  </si>
  <si>
    <t>АА 9376 ТХ</t>
  </si>
  <si>
    <t>23231 КА</t>
  </si>
  <si>
    <t>DAEWOO LANOS D5LV500</t>
  </si>
  <si>
    <t>KLATF48YEWB189419</t>
  </si>
  <si>
    <t>A15SMS149911B</t>
  </si>
  <si>
    <t>СХІ 398836</t>
  </si>
  <si>
    <t>АА 9412 ТХ</t>
  </si>
  <si>
    <t>23494 КА</t>
  </si>
  <si>
    <t>KLATF48YEWB196517</t>
  </si>
  <si>
    <t>A15SMS153832B</t>
  </si>
  <si>
    <t>СХІ 398945</t>
  </si>
  <si>
    <t>АТ-10501000000/000</t>
  </si>
  <si>
    <t>АА 9901 РС</t>
  </si>
  <si>
    <t>Citroen Berlingo</t>
  </si>
  <si>
    <t>VF77J9HP0GJ779769</t>
  </si>
  <si>
    <t>КОРИЧНЕВИЙ</t>
  </si>
  <si>
    <t>СХМ 361799</t>
  </si>
  <si>
    <t>10562 КА</t>
  </si>
  <si>
    <t>КРАЗ-256Б1</t>
  </si>
  <si>
    <t>X1С0256Б1N0742199</t>
  </si>
  <si>
    <t>1012905/4407C</t>
  </si>
  <si>
    <t>РСА 154284</t>
  </si>
  <si>
    <t>АТ-10411700000/000</t>
  </si>
  <si>
    <t>17992 АІ</t>
  </si>
  <si>
    <t>зав.JCB3CXAPCJ2666887</t>
  </si>
  <si>
    <t>SB320/40339U1671718</t>
  </si>
  <si>
    <t>ЕЕ 137372</t>
  </si>
  <si>
    <t>АТ-10411800000/000</t>
  </si>
  <si>
    <t>17993 АІ</t>
  </si>
  <si>
    <t>зав.JCB3CXAPHJ2666921</t>
  </si>
  <si>
    <t>SB320/40339U1724618</t>
  </si>
  <si>
    <t>ЕЕ 137373</t>
  </si>
  <si>
    <t>АТ-10412200000/000</t>
  </si>
  <si>
    <t>18583 АІ</t>
  </si>
  <si>
    <t>зав.JCBJW16DEJ2584151</t>
  </si>
  <si>
    <t>SE320/40814U1775618</t>
  </si>
  <si>
    <t>ЕЕ 144769</t>
  </si>
  <si>
    <t>АТ-10412300000/000</t>
  </si>
  <si>
    <t>18731 АІ</t>
  </si>
  <si>
    <t>JCB 5CX</t>
  </si>
  <si>
    <t>зав.JCB5CX5WEJ2667788</t>
  </si>
  <si>
    <t>SC320/40679U2112518</t>
  </si>
  <si>
    <t>ЕЕ 144948</t>
  </si>
  <si>
    <t>19692 АІ</t>
  </si>
  <si>
    <t>09825 КС</t>
  </si>
  <si>
    <t>HITACНІ ZX 130W</t>
  </si>
  <si>
    <t>зав.JK6CAB04600001240</t>
  </si>
  <si>
    <t>ЕЕ 159641</t>
  </si>
  <si>
    <t>19693 АІ</t>
  </si>
  <si>
    <t>49447 АА</t>
  </si>
  <si>
    <t>зав.JCB3CXPCР01620052</t>
  </si>
  <si>
    <t>SB320/40338U0200610</t>
  </si>
  <si>
    <t>ЕЕ 159642</t>
  </si>
  <si>
    <t>19697 АІ</t>
  </si>
  <si>
    <t>53665 АА</t>
  </si>
  <si>
    <t>JCB 4CX SITEMASTER</t>
  </si>
  <si>
    <t>зав.JCB4CXPCН02015098</t>
  </si>
  <si>
    <t>SB320/40345SU2054911</t>
  </si>
  <si>
    <t>ЕЕ 159646</t>
  </si>
  <si>
    <t>19707 АІ</t>
  </si>
  <si>
    <t>52817 АА</t>
  </si>
  <si>
    <t>зав.JCB3CXPCV02011611</t>
  </si>
  <si>
    <t>SB320/40344U1820411</t>
  </si>
  <si>
    <t>ЕЕ 159668</t>
  </si>
  <si>
    <t>19764 АІ</t>
  </si>
  <si>
    <t>09774 КС</t>
  </si>
  <si>
    <t>HITACНI ZX 180W</t>
  </si>
  <si>
    <t>зав.JK6CCB04500001124</t>
  </si>
  <si>
    <t>ЕЕ 159751</t>
  </si>
  <si>
    <t>19768 АІ</t>
  </si>
  <si>
    <t>51592 АА</t>
  </si>
  <si>
    <t>зав.JCB4CXPCC02002314</t>
  </si>
  <si>
    <t>SB320/40345U1622810</t>
  </si>
  <si>
    <t>ЕЕ 159755</t>
  </si>
  <si>
    <t>19769 АІ</t>
  </si>
  <si>
    <t>48260 АА</t>
  </si>
  <si>
    <t>зав.JCB3CXPCA81346306</t>
  </si>
  <si>
    <t>SB320/40241U2339708</t>
  </si>
  <si>
    <t>ЕЕ 159756</t>
  </si>
  <si>
    <t>19820 АІ</t>
  </si>
  <si>
    <t>00901 КС</t>
  </si>
  <si>
    <t>Т-25А</t>
  </si>
  <si>
    <t>1993</t>
  </si>
  <si>
    <t>зав.668599</t>
  </si>
  <si>
    <t>ЕЕ 159832</t>
  </si>
  <si>
    <t>ТМ-10400004810/005</t>
  </si>
  <si>
    <t>19823 АІ</t>
  </si>
  <si>
    <t>00325 КС</t>
  </si>
  <si>
    <t>зав.382496</t>
  </si>
  <si>
    <t>ЕЕ 159835</t>
  </si>
  <si>
    <t>ТМ-10500031245/000</t>
  </si>
  <si>
    <t>Т 11746 АІ</t>
  </si>
  <si>
    <t>Т 02601 АІ</t>
  </si>
  <si>
    <t>У9ВРF0100В0002947</t>
  </si>
  <si>
    <t>АІ 011650</t>
  </si>
  <si>
    <t>вул. Електриків, 17</t>
  </si>
  <si>
    <t>ТМ-10500031249/000</t>
  </si>
  <si>
    <t>Т 11759 АІ</t>
  </si>
  <si>
    <t>Т 02602 АІ</t>
  </si>
  <si>
    <t>У9ВРF0100В0002946</t>
  </si>
  <si>
    <t>АІ 011663</t>
  </si>
  <si>
    <t>ТМ-10500031251/000</t>
  </si>
  <si>
    <t>Т 11745 АІ</t>
  </si>
  <si>
    <t>Т 02604 АІ</t>
  </si>
  <si>
    <t>У9ВРF0100В0002944</t>
  </si>
  <si>
    <t>АІ 011649</t>
  </si>
  <si>
    <t>ТМ-10500031243/000</t>
  </si>
  <si>
    <t>Т 11750 АІ</t>
  </si>
  <si>
    <t>Т 02605 АІ</t>
  </si>
  <si>
    <t>У9ВРF0100В0002943</t>
  </si>
  <si>
    <t>АІ 011654</t>
  </si>
  <si>
    <t>ТМ-10500031242/000</t>
  </si>
  <si>
    <t>Т 11751 АІ</t>
  </si>
  <si>
    <t>Т 02606 АІ</t>
  </si>
  <si>
    <t>У9ВРF0100В0002942</t>
  </si>
  <si>
    <t>АІ 011655</t>
  </si>
  <si>
    <t>ТМ-10500031246/000</t>
  </si>
  <si>
    <t>Т 11752 АІ</t>
  </si>
  <si>
    <t>Т 02607 АІ</t>
  </si>
  <si>
    <t>У9ВРF0100В0002941</t>
  </si>
  <si>
    <t>АІ 011656</t>
  </si>
  <si>
    <t>ТМ-10500031240/000</t>
  </si>
  <si>
    <t>Т 11757 АІ</t>
  </si>
  <si>
    <t>Т 02610 АІ</t>
  </si>
  <si>
    <t>У9ВРF0100В0002938</t>
  </si>
  <si>
    <t>АІ 011661</t>
  </si>
  <si>
    <t>ТМ-10500031234/000</t>
  </si>
  <si>
    <t>Т 11761 АІ</t>
  </si>
  <si>
    <t>Т 02618 АІ</t>
  </si>
  <si>
    <t>У9ВРF0100В0002930</t>
  </si>
  <si>
    <t xml:space="preserve"> </t>
  </si>
  <si>
    <t>АІ 011761</t>
  </si>
  <si>
    <t>АТ-10510900000/000</t>
  </si>
  <si>
    <t>АА 4071 ТО</t>
  </si>
  <si>
    <t>Y99BCFTCHJ9C75009</t>
  </si>
  <si>
    <t>WF0DXXTTGDJT01973</t>
  </si>
  <si>
    <t>СХІ 168328</t>
  </si>
  <si>
    <t>АТ-10509700000/000</t>
  </si>
  <si>
    <t>АА 4721 ТМ</t>
  </si>
  <si>
    <t>Y99BCFTCHJ9C75011</t>
  </si>
  <si>
    <t>WF0DXXTTGDJT01981</t>
  </si>
  <si>
    <t>СХІ 035872</t>
  </si>
  <si>
    <t>АТ-10509600000/000</t>
  </si>
  <si>
    <t>АА 4723 ТМ</t>
  </si>
  <si>
    <t>Y99BCFTCHJ9C75004</t>
  </si>
  <si>
    <t>WF0DXXTTGDJT01975</t>
  </si>
  <si>
    <t>СХІ 035868</t>
  </si>
  <si>
    <t>АТ-104100000043/001</t>
  </si>
  <si>
    <t>Т 11741 АІ</t>
  </si>
  <si>
    <t>Т 06377 АІ</t>
  </si>
  <si>
    <t>зав. 015294</t>
  </si>
  <si>
    <t>АІ 011645</t>
  </si>
  <si>
    <t>АТ-104100000040/001</t>
  </si>
  <si>
    <t>Т 11743 АІ</t>
  </si>
  <si>
    <t>Т 06378 АІ</t>
  </si>
  <si>
    <t>зав. 015288</t>
  </si>
  <si>
    <t>АІ 011647</t>
  </si>
  <si>
    <t>АА 7418 ТР</t>
  </si>
  <si>
    <t>07484 КА</t>
  </si>
  <si>
    <t>ГАЗ-2705-438</t>
  </si>
  <si>
    <t>XТН270500W0096314</t>
  </si>
  <si>
    <t>270500W0096314</t>
  </si>
  <si>
    <t>СХІ 400074</t>
  </si>
  <si>
    <t>АА 7426 ТР</t>
  </si>
  <si>
    <t>11887 КА</t>
  </si>
  <si>
    <t>СХІ 400065</t>
  </si>
  <si>
    <t>АА 7435 ТР</t>
  </si>
  <si>
    <t>06072 КА</t>
  </si>
  <si>
    <t>X5Р330700W0000157</t>
  </si>
  <si>
    <t>СХІ 400105</t>
  </si>
  <si>
    <t>АТ-10509900000/000</t>
  </si>
  <si>
    <t>АА 8460 ТМ</t>
  </si>
  <si>
    <t>Y69SKS496J0C18290</t>
  </si>
  <si>
    <t>ZCFA51TJ402684600</t>
  </si>
  <si>
    <t>СХІ 035710</t>
  </si>
  <si>
    <t>АА 9196 ТХ</t>
  </si>
  <si>
    <t>АА 7493 ОМ</t>
  </si>
  <si>
    <t>Х96270500В0690543</t>
  </si>
  <si>
    <t>270500В0466956</t>
  </si>
  <si>
    <t>СХІ 400280</t>
  </si>
  <si>
    <t>АА 4469 ХА</t>
  </si>
  <si>
    <t>АА 9248 ВН</t>
  </si>
  <si>
    <t>XTH275200X0010742</t>
  </si>
  <si>
    <t>275200X0038719 275200X0010742</t>
  </si>
  <si>
    <t>СХІ 433230</t>
  </si>
  <si>
    <t>АА 9286 ТХ</t>
  </si>
  <si>
    <t>АА 5689 НР</t>
  </si>
  <si>
    <t>Y3M55510280012924</t>
  </si>
  <si>
    <t>СХІ 398689</t>
  </si>
  <si>
    <t>АА 9302 ТХ</t>
  </si>
  <si>
    <t>АА 5836 ЕН</t>
  </si>
  <si>
    <t>Y3M53370270009003</t>
  </si>
  <si>
    <t>Y6918014470B37094</t>
  </si>
  <si>
    <t>СХІ 398693</t>
  </si>
  <si>
    <t>АА 9306 ТХ</t>
  </si>
  <si>
    <t>АА 6636 КР</t>
  </si>
  <si>
    <t>Х96330900В1004521</t>
  </si>
  <si>
    <t>330700В0188918</t>
  </si>
  <si>
    <t>СХІ 398692</t>
  </si>
  <si>
    <t>АА 9314 ТХ</t>
  </si>
  <si>
    <t>АА 3620 ІН</t>
  </si>
  <si>
    <t>YЗМ53370280010113</t>
  </si>
  <si>
    <t>Y6918014490В37241</t>
  </si>
  <si>
    <t>СХІ 398703</t>
  </si>
  <si>
    <t>ТМ-10500031253/001</t>
  </si>
  <si>
    <t>АА 9315 ТХ</t>
  </si>
  <si>
    <t>АА 4364 МА</t>
  </si>
  <si>
    <t>Х96275200В0700946</t>
  </si>
  <si>
    <t>275200В0477497</t>
  </si>
  <si>
    <t>СХІ 398704</t>
  </si>
  <si>
    <t>АА 9316 ТХ</t>
  </si>
  <si>
    <t>06025 КА</t>
  </si>
  <si>
    <t>XTH275200X0003354</t>
  </si>
  <si>
    <t>275200X0006306</t>
  </si>
  <si>
    <t>СХІ 398694</t>
  </si>
  <si>
    <t>АА 9317 ТХ</t>
  </si>
  <si>
    <t>АА 6126 КЕ</t>
  </si>
  <si>
    <t>Х96330900А0988061</t>
  </si>
  <si>
    <t>330700А0174146</t>
  </si>
  <si>
    <t>СХІ 398707</t>
  </si>
  <si>
    <t>АТ-105000000048/001</t>
  </si>
  <si>
    <t>АА 9318 ТХ</t>
  </si>
  <si>
    <t>АА 7534 ОЕ</t>
  </si>
  <si>
    <t>Х96330900D1039848</t>
  </si>
  <si>
    <t>330700D0215410</t>
  </si>
  <si>
    <t>СХІ 398706</t>
  </si>
  <si>
    <t>АТ-105000000053/001</t>
  </si>
  <si>
    <t>АА 9324 ТХ</t>
  </si>
  <si>
    <t>АА 7976 ОЕ</t>
  </si>
  <si>
    <t>Х963309D1039918</t>
  </si>
  <si>
    <t>330700D0215446</t>
  </si>
  <si>
    <t>СХІ 398718</t>
  </si>
  <si>
    <t>АТ-105000000116/001</t>
  </si>
  <si>
    <t>АА 9325 ТХ</t>
  </si>
  <si>
    <t>АА 1366 ОТ</t>
  </si>
  <si>
    <t>Y69CKC719F0C18346</t>
  </si>
  <si>
    <t>YЗМ4371Р2E0001189</t>
  </si>
  <si>
    <t>СХІ 398710</t>
  </si>
  <si>
    <t>ТМ-10500031233/001</t>
  </si>
  <si>
    <t>АА 9326 ТХ</t>
  </si>
  <si>
    <t>АА 5369 КЕ</t>
  </si>
  <si>
    <t>ГАЗ-2705 ЕТЛ-10</t>
  </si>
  <si>
    <t>X96270500A0662179</t>
  </si>
  <si>
    <t>270500А0438412</t>
  </si>
  <si>
    <t>СХІ 398696</t>
  </si>
  <si>
    <t>АА 9334 ТХ</t>
  </si>
  <si>
    <t>АА 8675 КТ</t>
  </si>
  <si>
    <t>Х96330232В0736747</t>
  </si>
  <si>
    <t>СХІ 398724</t>
  </si>
  <si>
    <t>АА 9335 ТХ</t>
  </si>
  <si>
    <t>АА 6129 КЕ</t>
  </si>
  <si>
    <t>Х96330900А0989290</t>
  </si>
  <si>
    <t>330700А0175328</t>
  </si>
  <si>
    <t>СХІ 398725</t>
  </si>
  <si>
    <t>АА 9346 ТХ</t>
  </si>
  <si>
    <t>АА 5914 КН</t>
  </si>
  <si>
    <t>ГАЗ-3309 АП-18-10</t>
  </si>
  <si>
    <t>X96330900A0993053</t>
  </si>
  <si>
    <t>330700А0178849</t>
  </si>
  <si>
    <t>СХІ 398701</t>
  </si>
  <si>
    <t>АА 9360 ТХ</t>
  </si>
  <si>
    <t>АА 3908 НЕ</t>
  </si>
  <si>
    <t>Х9627520070577147</t>
  </si>
  <si>
    <t>27520070352672</t>
  </si>
  <si>
    <t>СХІ 398846</t>
  </si>
  <si>
    <t>КМ-10590005587/000</t>
  </si>
  <si>
    <t>АА 9362 ТХ</t>
  </si>
  <si>
    <t>АА 0956 ВВ</t>
  </si>
  <si>
    <r>
      <t>ГАЗ-2705</t>
    </r>
    <r>
      <rPr>
        <sz val="12"/>
        <color rgb="FFFF0000"/>
        <rFont val="Calibri"/>
        <family val="2"/>
        <charset val="204"/>
        <scheme val="minor"/>
      </rPr>
      <t>-242</t>
    </r>
  </si>
  <si>
    <t>Х9627050060434850</t>
  </si>
  <si>
    <t>27050060205297</t>
  </si>
  <si>
    <t>СХІ 398815</t>
  </si>
  <si>
    <t>АТ-105000000080/001</t>
  </si>
  <si>
    <t>АА 9365 ТХ</t>
  </si>
  <si>
    <t>АА 7663 ОК</t>
  </si>
  <si>
    <t>ХТС432533С1267823</t>
  </si>
  <si>
    <t>СХІ 398851</t>
  </si>
  <si>
    <t>АТ-105000000079/001</t>
  </si>
  <si>
    <t>АА 9368 ТХ</t>
  </si>
  <si>
    <t>АА 7662 ОК</t>
  </si>
  <si>
    <t>ХТС432533С1267811</t>
  </si>
  <si>
    <t>СХІ 398865</t>
  </si>
  <si>
    <t>АА 9374 ТХ</t>
  </si>
  <si>
    <t>АА 6536 КІ</t>
  </si>
  <si>
    <t>Х96270500В0707578</t>
  </si>
  <si>
    <t>270500В0484013</t>
  </si>
  <si>
    <t>СХІ 398856</t>
  </si>
  <si>
    <t>АА 9386 ТХ</t>
  </si>
  <si>
    <t>13946 КА</t>
  </si>
  <si>
    <t>Y3M55510010066438</t>
  </si>
  <si>
    <t>СХІ 398876</t>
  </si>
  <si>
    <t>АА 9402 ТХ</t>
  </si>
  <si>
    <t>АА 6621 КІ</t>
  </si>
  <si>
    <t>Х96270500В0706715</t>
  </si>
  <si>
    <t>270500В0483266</t>
  </si>
  <si>
    <t>СХІ 398907</t>
  </si>
  <si>
    <t>АА 9413 ТХ</t>
  </si>
  <si>
    <t>АА 1013 ВВ</t>
  </si>
  <si>
    <t>27050060211218</t>
  </si>
  <si>
    <t>X9627050060096295</t>
  </si>
  <si>
    <t>СХІ 398937</t>
  </si>
  <si>
    <t>АА 9416 ТХ</t>
  </si>
  <si>
    <t>АА 8678 КТ</t>
  </si>
  <si>
    <t>Х96330232В0735433</t>
  </si>
  <si>
    <t>330230B0137096</t>
  </si>
  <si>
    <t>СХІ 398939</t>
  </si>
  <si>
    <t>АА 9420 ТХ</t>
  </si>
  <si>
    <t>АА 8673 КТ</t>
  </si>
  <si>
    <t>Х96330232В0735529</t>
  </si>
  <si>
    <t>330230B0137203</t>
  </si>
  <si>
    <t>СХІ 398941</t>
  </si>
  <si>
    <t>АА 9425 ТХ</t>
  </si>
  <si>
    <t>10613 КА</t>
  </si>
  <si>
    <t>XTH330230Y1766851</t>
  </si>
  <si>
    <t>330230Y0005192
330230Y1776514</t>
  </si>
  <si>
    <t>40260FY0006550</t>
  </si>
  <si>
    <t>СХІ 398925</t>
  </si>
  <si>
    <t>АА 9451 ТХ</t>
  </si>
  <si>
    <t>АА 9266 ВА</t>
  </si>
  <si>
    <t>Y7C27050050032232</t>
  </si>
  <si>
    <t>27050050165916</t>
  </si>
  <si>
    <t>СХІ 398961</t>
  </si>
  <si>
    <t>АТ-10505000000/000</t>
  </si>
  <si>
    <t>АА 9708 РІ</t>
  </si>
  <si>
    <t>Y8CTKP165G0000002</t>
  </si>
  <si>
    <t>VF3YCTMAU12B80692</t>
  </si>
  <si>
    <t>СХМ 361858</t>
  </si>
  <si>
    <t>АТ-10412400000/000</t>
  </si>
  <si>
    <t>18732 АІ</t>
  </si>
  <si>
    <t>зав.JCB3CXAPLJ2667808</t>
  </si>
  <si>
    <t>SB320/40339U2131018</t>
  </si>
  <si>
    <t>ЕЕ 144949</t>
  </si>
  <si>
    <t>АТ-10412500000/000</t>
  </si>
  <si>
    <t>18733 АІ</t>
  </si>
  <si>
    <t>зав.JCB3CXAPPJ2667783</t>
  </si>
  <si>
    <t>SB320/40339U2094618</t>
  </si>
  <si>
    <t>ЕЕ 144950</t>
  </si>
  <si>
    <t>19694 АІ</t>
  </si>
  <si>
    <t>49444 АА</t>
  </si>
  <si>
    <t>зав.JCB3CXPCC01620047</t>
  </si>
  <si>
    <t>SB320/40338U0172310</t>
  </si>
  <si>
    <t>ЕЕ 159643</t>
  </si>
  <si>
    <t>19698 АІ</t>
  </si>
  <si>
    <t>51594 АА</t>
  </si>
  <si>
    <t>зав.JCB4CXPCA02002316</t>
  </si>
  <si>
    <t>SB320/40345U1622610</t>
  </si>
  <si>
    <t>ЕЕ 159647</t>
  </si>
  <si>
    <t>АТ-104100000102/001</t>
  </si>
  <si>
    <t>19713 АІ</t>
  </si>
  <si>
    <t>61714 АА</t>
  </si>
  <si>
    <t>зав.JCB5CX4WК02260638</t>
  </si>
  <si>
    <t>SC320/40679U3713613</t>
  </si>
  <si>
    <t>ЕЕ 159674</t>
  </si>
  <si>
    <t>АТ-104100000104/001</t>
  </si>
  <si>
    <t>19714 АІ</t>
  </si>
  <si>
    <t>61716 АА</t>
  </si>
  <si>
    <t>зав.JCB5CX4WE02265008</t>
  </si>
  <si>
    <t>SC320/40679U1475214</t>
  </si>
  <si>
    <t>ЕЕ 159675</t>
  </si>
  <si>
    <t>АТ-104100000006/001</t>
  </si>
  <si>
    <t>19715 АІ</t>
  </si>
  <si>
    <t>57960 АА</t>
  </si>
  <si>
    <t>JSBJW16DV01789448</t>
  </si>
  <si>
    <t>SB320/40424U2141712</t>
  </si>
  <si>
    <t>ЕЕ 159676</t>
  </si>
  <si>
    <t>АТ-104100000101/001</t>
  </si>
  <si>
    <t>19717 АІ</t>
  </si>
  <si>
    <t>61713 АА</t>
  </si>
  <si>
    <t>JCBJW16DС02299116</t>
  </si>
  <si>
    <t>SE320/40814U0572414</t>
  </si>
  <si>
    <t>ЕЕ 159678</t>
  </si>
  <si>
    <t>АТ-104100000099/001</t>
  </si>
  <si>
    <t>19722 АІ</t>
  </si>
  <si>
    <t>61711 АА</t>
  </si>
  <si>
    <t>JCBJW17СА01628879</t>
  </si>
  <si>
    <t>4HK1-486061</t>
  </si>
  <si>
    <t>ЕЕ 159683</t>
  </si>
  <si>
    <t>ТМ-10400000636/000</t>
  </si>
  <si>
    <t>19821 АІ</t>
  </si>
  <si>
    <t>00330 КС</t>
  </si>
  <si>
    <t>зав.508175</t>
  </si>
  <si>
    <t>ЕЕ 159833</t>
  </si>
  <si>
    <t>19824 АІ</t>
  </si>
  <si>
    <t>10943 КС</t>
  </si>
  <si>
    <t>зав.JCB3CX4TA70981924</t>
  </si>
  <si>
    <t>SB40064U06333107</t>
  </si>
  <si>
    <t>ЕЕ 159836</t>
  </si>
  <si>
    <t>АА 4427 ХА</t>
  </si>
  <si>
    <t>0536 КІВ</t>
  </si>
  <si>
    <t>ЗИЛ-431412</t>
  </si>
  <si>
    <t>4ТЕЦ6</t>
  </si>
  <si>
    <t>161512/4405G</t>
  </si>
  <si>
    <t>СХІ 433109</t>
  </si>
  <si>
    <t>вул. Пуховська, 1-А</t>
  </si>
  <si>
    <t>АА 4426 ХА</t>
  </si>
  <si>
    <t>0537 КІВ</t>
  </si>
  <si>
    <t>161513/4405G</t>
  </si>
  <si>
    <t>СХІ 433110</t>
  </si>
  <si>
    <t>ТЦ6-10500003187/001</t>
  </si>
  <si>
    <t>АА 0613 КЕ</t>
  </si>
  <si>
    <t>БОГДАН А145.2</t>
  </si>
  <si>
    <t>Y6LA14509L100410</t>
  </si>
  <si>
    <t>СХІ 498130</t>
  </si>
  <si>
    <t>ТЦ6-10500003194/000</t>
  </si>
  <si>
    <t>АА 0794 МК</t>
  </si>
  <si>
    <t>FORD TRANSIT ЕТЛ-35К</t>
  </si>
  <si>
    <t>WF0XXXTTFXCB53046</t>
  </si>
  <si>
    <t>СХІ 498131</t>
  </si>
  <si>
    <t>ТЦ6-10400003232/000</t>
  </si>
  <si>
    <t>20971 АІ</t>
  </si>
  <si>
    <t>01180 КС</t>
  </si>
  <si>
    <t>КС-5363Д</t>
  </si>
  <si>
    <t>зав.856</t>
  </si>
  <si>
    <t>ЕЕ 174837</t>
  </si>
  <si>
    <t>ТЦ6-10500003193/000</t>
  </si>
  <si>
    <t>АА 1207 МН</t>
  </si>
  <si>
    <t>Ford Focus</t>
  </si>
  <si>
    <t>WF0MXXGCBMCR10099</t>
  </si>
  <si>
    <t>СХІ 498124</t>
  </si>
  <si>
    <t>1306 КИТ</t>
  </si>
  <si>
    <t>КАМАЗ-5320</t>
  </si>
  <si>
    <t>ХТС5320000Р1056291</t>
  </si>
  <si>
    <t>128384/4405G</t>
  </si>
  <si>
    <t>КІС 469089</t>
  </si>
  <si>
    <t>"Енергоавтотранс" АЕК "Київенерго"</t>
  </si>
  <si>
    <t>Т 01720 АІ</t>
  </si>
  <si>
    <t>ПСГ-0.8 на базі трактора ЮМЗ-6</t>
  </si>
  <si>
    <t>Навантажувач</t>
  </si>
  <si>
    <t>АІ 001432</t>
  </si>
  <si>
    <t>ТЦ6-10500003170/000</t>
  </si>
  <si>
    <t>Т 01721 АІ</t>
  </si>
  <si>
    <t>Борекс-2206 із зварюв.обладн. На базі трактора МТЗ-82</t>
  </si>
  <si>
    <t>АІ 001433</t>
  </si>
  <si>
    <t>Т 01722 АІ</t>
  </si>
  <si>
    <t>МТЗ-80.1</t>
  </si>
  <si>
    <t>АІ 001434</t>
  </si>
  <si>
    <t>Т 01723 АІ</t>
  </si>
  <si>
    <t>Д-606 на базі трактора ДТ-75Д</t>
  </si>
  <si>
    <t>АІ 001435</t>
  </si>
  <si>
    <t>ТЦ6-10500003128/000</t>
  </si>
  <si>
    <t>АА 1978 КТ</t>
  </si>
  <si>
    <t>ХТН330230Y1767331</t>
  </si>
  <si>
    <t>330230Y0005286 (330230Y1777078)</t>
  </si>
  <si>
    <t>СХІ 498145</t>
  </si>
  <si>
    <t>ТМ-10500031239/000</t>
  </si>
  <si>
    <t>Т 11756 АІ</t>
  </si>
  <si>
    <t>Т 02611 АІ</t>
  </si>
  <si>
    <t>У9ВРF0100В0002937</t>
  </si>
  <si>
    <t>АІ 011660</t>
  </si>
  <si>
    <t>ТЦ6-10500003094/000</t>
  </si>
  <si>
    <t>АА 3460 СІ</t>
  </si>
  <si>
    <r>
      <t>ГАЗ-2752</t>
    </r>
    <r>
      <rPr>
        <sz val="12"/>
        <color rgb="FFFF0000"/>
        <rFont val="Calibri"/>
        <family val="2"/>
        <charset val="204"/>
        <scheme val="minor"/>
      </rPr>
      <t>-414</t>
    </r>
  </si>
  <si>
    <t>Х9627520070524117</t>
  </si>
  <si>
    <t>27520070299279</t>
  </si>
  <si>
    <t>СХІ 498132</t>
  </si>
  <si>
    <t>АТ-10511000000/000</t>
  </si>
  <si>
    <t>АА 4072 ТО</t>
  </si>
  <si>
    <t>Y99BCFTCHJ9C75010</t>
  </si>
  <si>
    <t>WF0DXXTTGDJT01984</t>
  </si>
  <si>
    <t>СХІ 168334</t>
  </si>
  <si>
    <t>АТ-105000000118/001</t>
  </si>
  <si>
    <t>АА 4410 ХА</t>
  </si>
  <si>
    <t>АА 1367 ОТ</t>
  </si>
  <si>
    <t>Y69CKC719F0C18352</t>
  </si>
  <si>
    <t>YЗМ4371Р2F0001232</t>
  </si>
  <si>
    <t>СХІ 432986</t>
  </si>
  <si>
    <t>04475 КА</t>
  </si>
  <si>
    <t>ЗИЛ-5301</t>
  </si>
  <si>
    <t>XТZ5301Б0V0003931</t>
  </si>
  <si>
    <t>456/11000008</t>
  </si>
  <si>
    <t>КІС 543203</t>
  </si>
  <si>
    <t>ТЦ6-10500003189/000</t>
  </si>
  <si>
    <t>АА 5246 КТ</t>
  </si>
  <si>
    <t>270500В0476443</t>
  </si>
  <si>
    <t>СХІ 498126</t>
  </si>
  <si>
    <t>ТЦ6-10500003127/000</t>
  </si>
  <si>
    <t>АА 3358 ХА</t>
  </si>
  <si>
    <t>06062 КА</t>
  </si>
  <si>
    <t>ЗИЛ-433362 КО-713</t>
  </si>
  <si>
    <t>ХТZ433362Х3450145</t>
  </si>
  <si>
    <t>508004X0231972</t>
  </si>
  <si>
    <t>СХІ 498146</t>
  </si>
  <si>
    <t>АТ-104100000038/001</t>
  </si>
  <si>
    <t>Т 11739 АІ</t>
  </si>
  <si>
    <t>Т 06380 АІ</t>
  </si>
  <si>
    <t>зав. 015169</t>
  </si>
  <si>
    <t>АІ 011643</t>
  </si>
  <si>
    <t>КМ-10590005573/003</t>
  </si>
  <si>
    <t>АА 7415 ТР</t>
  </si>
  <si>
    <t>АА 7469 ТА</t>
  </si>
  <si>
    <t>СХІ 400072</t>
  </si>
  <si>
    <t>АА 7460 ТР</t>
  </si>
  <si>
    <t>АА 8672 КТ</t>
  </si>
  <si>
    <t>Х96330232В0736166</t>
  </si>
  <si>
    <t>330230B0137296</t>
  </si>
  <si>
    <t>СХІ 400157</t>
  </si>
  <si>
    <t>АА 7463 ТР</t>
  </si>
  <si>
    <t>АА 5867 ЕН</t>
  </si>
  <si>
    <t>Y3M53370270009146</t>
  </si>
  <si>
    <t>Y6918014470B37108</t>
  </si>
  <si>
    <t>СХІ 400170</t>
  </si>
  <si>
    <t>АА 4468 ХА</t>
  </si>
  <si>
    <t>АА 7696 ОК</t>
  </si>
  <si>
    <t>ЗИЛ-45023</t>
  </si>
  <si>
    <t>N3206741</t>
  </si>
  <si>
    <t>091280/4403G</t>
  </si>
  <si>
    <t>СХІ 433231</t>
  </si>
  <si>
    <t>АТ-105000000065/000</t>
  </si>
  <si>
    <t>АА 8094 ОЕ</t>
  </si>
  <si>
    <t>FORD TRANSIT</t>
  </si>
  <si>
    <t>WF0SXXTTFSDC56611</t>
  </si>
  <si>
    <t>СХІ 498123</t>
  </si>
  <si>
    <t>АА 9268 ТХ</t>
  </si>
  <si>
    <t>АА 7246 КЕ</t>
  </si>
  <si>
    <t>Y3M555102A0013526</t>
  </si>
  <si>
    <t>СХІ 398690</t>
  </si>
  <si>
    <t>АА 9276 ТХ</t>
  </si>
  <si>
    <t>АА 5915 КН</t>
  </si>
  <si>
    <t>МАЗ-555102-2120</t>
  </si>
  <si>
    <t>Y3M555102В0013643</t>
  </si>
  <si>
    <t>СХІ 398688</t>
  </si>
  <si>
    <t>АТ-105000000121/001</t>
  </si>
  <si>
    <t>АА 9312 ТХ</t>
  </si>
  <si>
    <t>АА 1069 ОТ</t>
  </si>
  <si>
    <t>Y69CKC719F0C18348</t>
  </si>
  <si>
    <t>YЗМ4371Р2F0001238</t>
  </si>
  <si>
    <t>СХІ 398698</t>
  </si>
  <si>
    <t>АА 9319 ТХ</t>
  </si>
  <si>
    <t>АА 5619 НР</t>
  </si>
  <si>
    <t>Y3M55510280012946</t>
  </si>
  <si>
    <t>СХІ 398709</t>
  </si>
  <si>
    <t>АА 9328 ТХ</t>
  </si>
  <si>
    <t>АА 7516 КР</t>
  </si>
  <si>
    <r>
      <t xml:space="preserve">ГАЗ-3309 </t>
    </r>
    <r>
      <rPr>
        <sz val="12"/>
        <color rgb="FFFF0000"/>
        <rFont val="Calibri"/>
        <family val="2"/>
        <charset val="204"/>
        <scheme val="minor"/>
      </rPr>
      <t>ТК-G-3309 АРГМ</t>
    </r>
  </si>
  <si>
    <t>Х96330900В1001355</t>
  </si>
  <si>
    <t>330700В0186247</t>
  </si>
  <si>
    <t>СХІ 398715</t>
  </si>
  <si>
    <t>АА 9381 ТХ</t>
  </si>
  <si>
    <t>АА 3984 НЕ</t>
  </si>
  <si>
    <t>Х9627050070583742</t>
  </si>
  <si>
    <t>27050070359518</t>
  </si>
  <si>
    <t>СХІ 398869</t>
  </si>
  <si>
    <t>АА 9385 ТХ</t>
  </si>
  <si>
    <t>АА 8674 КТ</t>
  </si>
  <si>
    <t>Х96330232В0735436</t>
  </si>
  <si>
    <t>330230B0137117</t>
  </si>
  <si>
    <t>СХІ 398862</t>
  </si>
  <si>
    <t>АА 9396 ТХ</t>
  </si>
  <si>
    <t>АА 4726 КХ</t>
  </si>
  <si>
    <t>Х96270500В0706697</t>
  </si>
  <si>
    <t>270500В0483243</t>
  </si>
  <si>
    <t>СХІ 398897</t>
  </si>
  <si>
    <t>КМ-10590005463/000</t>
  </si>
  <si>
    <t>АА 9406 ТХ</t>
  </si>
  <si>
    <t>32746 КА</t>
  </si>
  <si>
    <t>ГАЗ-3307 ЭСА</t>
  </si>
  <si>
    <t>ХТН33070010817656</t>
  </si>
  <si>
    <t>33070010022441
33070010817656</t>
  </si>
  <si>
    <t>СХІ 398904</t>
  </si>
  <si>
    <t>АА 9407 ТХ</t>
  </si>
  <si>
    <t>АА 9276 ВА</t>
  </si>
  <si>
    <t>27050060211223</t>
  </si>
  <si>
    <t>СХІ 398929</t>
  </si>
  <si>
    <t>АА 9408 ТХ</t>
  </si>
  <si>
    <t>АА 2998 СІ</t>
  </si>
  <si>
    <t>Х9627050060498544</t>
  </si>
  <si>
    <t>27050060273690</t>
  </si>
  <si>
    <t>СХІ 398958</t>
  </si>
  <si>
    <t>АА 9421 ТХ</t>
  </si>
  <si>
    <t>АА 7619 ІА</t>
  </si>
  <si>
    <t>27050080399987</t>
  </si>
  <si>
    <t>Х962750080624029</t>
  </si>
  <si>
    <t>СХІ 398959</t>
  </si>
  <si>
    <t>АА 9423 ТХ</t>
  </si>
  <si>
    <t>АА 3325 ОС</t>
  </si>
  <si>
    <t>ХТН27520020040950</t>
  </si>
  <si>
    <t>27520020062070</t>
  </si>
  <si>
    <t>СХІ 398923</t>
  </si>
  <si>
    <t>АА 9452 ТХ</t>
  </si>
  <si>
    <t>32820 КТ</t>
  </si>
  <si>
    <t>XТС532000R1067388</t>
  </si>
  <si>
    <t>СХІ 398963</t>
  </si>
  <si>
    <t>ТЦ6-10500003188/001</t>
  </si>
  <si>
    <t>АА 9761 МС</t>
  </si>
  <si>
    <t>Y3M533702B0010762</t>
  </si>
  <si>
    <t>Y69180144B0B37005</t>
  </si>
  <si>
    <t>СХІ 498135</t>
  </si>
  <si>
    <t>ТЦ6-10500003190/000</t>
  </si>
  <si>
    <t>АА 9762 МС</t>
  </si>
  <si>
    <t>Y3M555102С0013896</t>
  </si>
  <si>
    <t>СХІ 498142</t>
  </si>
  <si>
    <t>ТЦ6-10500003091/001</t>
  </si>
  <si>
    <t>АА 3348 ХА</t>
  </si>
  <si>
    <t>11511 КА</t>
  </si>
  <si>
    <t>ЗИЛ-433362 ВС-22</t>
  </si>
  <si>
    <t>ХТZ433362W3440098</t>
  </si>
  <si>
    <t>СХІ 498134</t>
  </si>
  <si>
    <t>АТ-10412800000/000</t>
  </si>
  <si>
    <t>18734 АІ</t>
  </si>
  <si>
    <t>зав.JCB3CXAPEJ2667827</t>
  </si>
  <si>
    <t>SB320/40339U2130818</t>
  </si>
  <si>
    <t>ЕЕ 144951</t>
  </si>
  <si>
    <t>19549 КА</t>
  </si>
  <si>
    <t>ЗИЛ-138</t>
  </si>
  <si>
    <t>К2906569</t>
  </si>
  <si>
    <t>077247/4403G</t>
  </si>
  <si>
    <t>КІС 946041</t>
  </si>
  <si>
    <t>АТ-104100000030/000</t>
  </si>
  <si>
    <t>19708 АІ</t>
  </si>
  <si>
    <t>59182 АА</t>
  </si>
  <si>
    <t>JSB3CX4ТV02255845</t>
  </si>
  <si>
    <t>SB320/40344U2069513</t>
  </si>
  <si>
    <t>ЕЕ 159669</t>
  </si>
  <si>
    <t>АТ-104100000032/000</t>
  </si>
  <si>
    <t>19711 АІ</t>
  </si>
  <si>
    <t>59996 АА</t>
  </si>
  <si>
    <t>зав.JSB5CX4WT02257994</t>
  </si>
  <si>
    <t>SC320/40679U2160113</t>
  </si>
  <si>
    <t>ЕЕ 159672</t>
  </si>
  <si>
    <t>АТ-10400000003/000</t>
  </si>
  <si>
    <t>19716 АІ</t>
  </si>
  <si>
    <t>56662 АА</t>
  </si>
  <si>
    <t>зав.JSBJW16DV01789449</t>
  </si>
  <si>
    <t>SE320/40424U2217812</t>
  </si>
  <si>
    <t>ЕЕ 159677</t>
  </si>
  <si>
    <t>Причіп тракторний</t>
  </si>
  <si>
    <t>21304 АІ</t>
  </si>
  <si>
    <t>00218 КС</t>
  </si>
  <si>
    <t>зав.382454</t>
  </si>
  <si>
    <t>ЕЕ 179128</t>
  </si>
  <si>
    <t>вул. Г. Хоткевича, 38</t>
  </si>
  <si>
    <t>21326 АІ</t>
  </si>
  <si>
    <t>КС 00248</t>
  </si>
  <si>
    <t>2ПТС-4</t>
  </si>
  <si>
    <t>зав.14230</t>
  </si>
  <si>
    <t>ЕЕ 179150</t>
  </si>
  <si>
    <t>ТМ-10400013066/000</t>
  </si>
  <si>
    <t>21294 АІ</t>
  </si>
  <si>
    <t>00427 КС</t>
  </si>
  <si>
    <t>ЛТЗ-55А</t>
  </si>
  <si>
    <t>зав.011838</t>
  </si>
  <si>
    <t>ЕЕ 179118</t>
  </si>
  <si>
    <t>21308 АІ</t>
  </si>
  <si>
    <t>00996 КС</t>
  </si>
  <si>
    <t>Т-16МГ</t>
  </si>
  <si>
    <t>зав.516113</t>
  </si>
  <si>
    <t>ЕЕ 179132</t>
  </si>
  <si>
    <t>АА 2256 ХВ</t>
  </si>
  <si>
    <t>АА 2633 КХ</t>
  </si>
  <si>
    <t>Х96270500В0707480</t>
  </si>
  <si>
    <t>270500В0484041</t>
  </si>
  <si>
    <t>СХІ 399361</t>
  </si>
  <si>
    <t>АА 2259 ХВ</t>
  </si>
  <si>
    <t>АА 3663 АІ</t>
  </si>
  <si>
    <t>СХІ 399397</t>
  </si>
  <si>
    <t>АТ-105000000052/001</t>
  </si>
  <si>
    <t>АА 2276 ХВ</t>
  </si>
  <si>
    <t>АА 7981 ОЕ</t>
  </si>
  <si>
    <t>X96330900D1037751</t>
  </si>
  <si>
    <t>330700D0213859</t>
  </si>
  <si>
    <t>СХІ 399432</t>
  </si>
  <si>
    <t>АА 2283 ХВ</t>
  </si>
  <si>
    <t>АА 3459 СІ</t>
  </si>
  <si>
    <t>Х9627520070524864</t>
  </si>
  <si>
    <t>27520070299887</t>
  </si>
  <si>
    <t>СХІ 399439</t>
  </si>
  <si>
    <t>АА 2285 ХВ</t>
  </si>
  <si>
    <t>АА 3654 АІ</t>
  </si>
  <si>
    <t>ХТС551110N1014076</t>
  </si>
  <si>
    <t>094683/4404G</t>
  </si>
  <si>
    <t>СХІ 399446</t>
  </si>
  <si>
    <t>ЕС-10500310993/000</t>
  </si>
  <si>
    <t>АА 2290 ХВ</t>
  </si>
  <si>
    <t>АА 6870 СЕ</t>
  </si>
  <si>
    <t>27050060280188</t>
  </si>
  <si>
    <t>СХІ 399460</t>
  </si>
  <si>
    <t>АА 2293 ХВ</t>
  </si>
  <si>
    <t>АА 1667 АІ</t>
  </si>
  <si>
    <t>Х9627050060095969</t>
  </si>
  <si>
    <t>27050060209634</t>
  </si>
  <si>
    <t>СХІ 399464</t>
  </si>
  <si>
    <t>ТМ-10500031236/000</t>
  </si>
  <si>
    <t>Т 11744 АІ</t>
  </si>
  <si>
    <t>Т 02614 АІ</t>
  </si>
  <si>
    <t>У9ВРF0100В0002934</t>
  </si>
  <si>
    <t>АІ 011648</t>
  </si>
  <si>
    <t>АТ-10503000000/000</t>
  </si>
  <si>
    <t>АА 2768 ТВ</t>
  </si>
  <si>
    <t>МАЗ-4371N2-542-011</t>
  </si>
  <si>
    <t>Y3M4371N2G0000030</t>
  </si>
  <si>
    <t>СХМ 361797</t>
  </si>
  <si>
    <t>АТ-10508600000/000</t>
  </si>
  <si>
    <t>АА 3940 РХ</t>
  </si>
  <si>
    <t>Renault Master АРМ</t>
  </si>
  <si>
    <t>Y8CTKR159H0000001</t>
  </si>
  <si>
    <t>VF1VBU4S158251040</t>
  </si>
  <si>
    <t>СХМ 726824</t>
  </si>
  <si>
    <t>АТ-10508500000/000</t>
  </si>
  <si>
    <t>АА 3941 РХ</t>
  </si>
  <si>
    <t>Y8CTKR159H0000002</t>
  </si>
  <si>
    <t>VF1VBU4S158251039</t>
  </si>
  <si>
    <t>СХМ 726825</t>
  </si>
  <si>
    <t>АТ-105000000044/001</t>
  </si>
  <si>
    <t>АА 7406 ТР</t>
  </si>
  <si>
    <t>АА 3487 ОС</t>
  </si>
  <si>
    <t>Y3M5337А2D0006353</t>
  </si>
  <si>
    <t>СХІ 400043</t>
  </si>
  <si>
    <t>АА 7412 ТР</t>
  </si>
  <si>
    <t>АА 3968 НЕ</t>
  </si>
  <si>
    <t>Х9627050070591286</t>
  </si>
  <si>
    <t>27050070366972</t>
  </si>
  <si>
    <t>СХІ 400032</t>
  </si>
  <si>
    <t>КМ-10590005572/001</t>
  </si>
  <si>
    <t>АА 7416 ТР</t>
  </si>
  <si>
    <t>13422 КА</t>
  </si>
  <si>
    <t>5зЕ</t>
  </si>
  <si>
    <t>СХІ 400040</t>
  </si>
  <si>
    <t>АА 7436 ТР</t>
  </si>
  <si>
    <t>АА 6646 КР</t>
  </si>
  <si>
    <t>Х96330900В1004707</t>
  </si>
  <si>
    <t>330700В0189067</t>
  </si>
  <si>
    <t>СХІ 400136</t>
  </si>
  <si>
    <t>АА 7462 ТР</t>
  </si>
  <si>
    <t>АА 6637 КР</t>
  </si>
  <si>
    <r>
      <t xml:space="preserve">ГАЗ-3309 </t>
    </r>
    <r>
      <rPr>
        <sz val="12"/>
        <color rgb="FFFF0000"/>
        <rFont val="Calibri"/>
        <family val="2"/>
        <charset val="204"/>
        <scheme val="minor"/>
      </rPr>
      <t>ТК-G-3309 АРГМКР</t>
    </r>
  </si>
  <si>
    <t>Х96330900В1004174</t>
  </si>
  <si>
    <t>330700B0188649</t>
  </si>
  <si>
    <t>СХІ 400169</t>
  </si>
  <si>
    <t>АА 7465 ТР</t>
  </si>
  <si>
    <t>АА 2634 КХ</t>
  </si>
  <si>
    <t>Х96270500В0704632</t>
  </si>
  <si>
    <t>270500В0481091</t>
  </si>
  <si>
    <t>СХІ 400186</t>
  </si>
  <si>
    <t>АА 5560 ХА</t>
  </si>
  <si>
    <t>АА 8405 КО</t>
  </si>
  <si>
    <t>XTH330700P1433682</t>
  </si>
  <si>
    <t>СХІ 433436</t>
  </si>
  <si>
    <t>АА 9172 ТХ</t>
  </si>
  <si>
    <t>АА 6879 СЕ</t>
  </si>
  <si>
    <t>Х9627050060499953</t>
  </si>
  <si>
    <t>27050060275037</t>
  </si>
  <si>
    <t>СХІ 400015</t>
  </si>
  <si>
    <t>АА 9173 ТХ</t>
  </si>
  <si>
    <t>АА 7789 ОМ</t>
  </si>
  <si>
    <t>Х962705В0702239</t>
  </si>
  <si>
    <t>270500В0478701</t>
  </si>
  <si>
    <t>СХІ 400020</t>
  </si>
  <si>
    <t>АА 9174 ТХ</t>
  </si>
  <si>
    <t>АА 6332 АІ</t>
  </si>
  <si>
    <t>X9627050060095851</t>
  </si>
  <si>
    <t>27050060209020</t>
  </si>
  <si>
    <t>СХІ 400022</t>
  </si>
  <si>
    <t>АА 9176 ТХ</t>
  </si>
  <si>
    <t>АА 7690 ОМ</t>
  </si>
  <si>
    <t>Х96270500В0689524</t>
  </si>
  <si>
    <t>270500В0465890</t>
  </si>
  <si>
    <t>СХІ 400019</t>
  </si>
  <si>
    <t>АТ-10507000000/000</t>
  </si>
  <si>
    <t>АА 9206 КК</t>
  </si>
  <si>
    <t>Ford Transit АРМ</t>
  </si>
  <si>
    <t>Y8CTKF164G0000001</t>
  </si>
  <si>
    <t>WF0DXXTTGDFY06379</t>
  </si>
  <si>
    <t>СХМ 361882</t>
  </si>
  <si>
    <t>АА 4356 ТР</t>
  </si>
  <si>
    <t>19516 КА</t>
  </si>
  <si>
    <t>КРАЗ-6510 КС-3575А</t>
  </si>
  <si>
    <t xml:space="preserve"> Х1С065101R0775518</t>
  </si>
  <si>
    <t>122457/4403G</t>
  </si>
  <si>
    <t>СХІ 434285</t>
  </si>
  <si>
    <t>ТМ-10500031254/000</t>
  </si>
  <si>
    <t>19706 АІ</t>
  </si>
  <si>
    <t>54522 АА</t>
  </si>
  <si>
    <t>зав.843700</t>
  </si>
  <si>
    <t>ЕЕ 159667</t>
  </si>
  <si>
    <t>АТ-104100000103/001</t>
  </si>
  <si>
    <t>19771 АІ</t>
  </si>
  <si>
    <t>61715 АА</t>
  </si>
  <si>
    <t>зав.JCB5CX4WJ02258129</t>
  </si>
  <si>
    <t>SC320/40679U2161513</t>
  </si>
  <si>
    <t>ЕЕ 159758</t>
  </si>
  <si>
    <t>АТ-10509000000/000</t>
  </si>
  <si>
    <t>67038 АА</t>
  </si>
  <si>
    <t>зав.JCB5CX4WLG2448867</t>
  </si>
  <si>
    <t>SC320/40679U1552016</t>
  </si>
  <si>
    <t>ЕЕ 049776</t>
  </si>
  <si>
    <t>АТ-10508000000/000</t>
  </si>
  <si>
    <t>67039 АА</t>
  </si>
  <si>
    <t>зав.JCB4CX4WCG2448651</t>
  </si>
  <si>
    <t>SB320/45036H00112973</t>
  </si>
  <si>
    <t>ЕЕ 049777</t>
  </si>
  <si>
    <t>68814 АА</t>
  </si>
  <si>
    <t>зав.JCB3CXAPEG2449914</t>
  </si>
  <si>
    <t>SB320/40339U2109716</t>
  </si>
  <si>
    <t>ЕЕ 076686</t>
  </si>
  <si>
    <t>АТ-10508700000/000</t>
  </si>
  <si>
    <t>69125 АА</t>
  </si>
  <si>
    <r>
      <t xml:space="preserve">JCB 3CX </t>
    </r>
    <r>
      <rPr>
        <sz val="12"/>
        <color rgb="FFFF0000"/>
        <rFont val="Calibri"/>
        <family val="2"/>
        <charset val="204"/>
        <scheme val="minor"/>
      </rPr>
      <t>Contractor</t>
    </r>
  </si>
  <si>
    <t>зав.JCB3CXAPAH2511471</t>
  </si>
  <si>
    <t>SB320/40339U1255617</t>
  </si>
  <si>
    <t>ЕЕ 071249</t>
  </si>
  <si>
    <t>0554 КИТ</t>
  </si>
  <si>
    <t>КРАЗ-6510</t>
  </si>
  <si>
    <t>657001Р0763276</t>
  </si>
  <si>
    <t>108710/4404G</t>
  </si>
  <si>
    <t>КХС 238552</t>
  </si>
  <si>
    <t>вул. Колекторна, 44</t>
  </si>
  <si>
    <t>СЕА-10510000613/000</t>
  </si>
  <si>
    <t>АА 1672 АК</t>
  </si>
  <si>
    <t>Х9633023052051321</t>
  </si>
  <si>
    <t>33023050039482</t>
  </si>
  <si>
    <t>СХІ 498028</t>
  </si>
  <si>
    <t>ЗЕ-10500001016/000</t>
  </si>
  <si>
    <t>Т 3292 КІ</t>
  </si>
  <si>
    <t>ЦСПАП-4081</t>
  </si>
  <si>
    <t>Б/Н</t>
  </si>
  <si>
    <t>520407411984</t>
  </si>
  <si>
    <r>
      <t xml:space="preserve">КІ </t>
    </r>
    <r>
      <rPr>
        <sz val="12"/>
        <color rgb="FFFF0000"/>
        <rFont val="Calibri"/>
        <family val="2"/>
        <charset val="204"/>
        <scheme val="minor"/>
      </rPr>
      <t>Т3292</t>
    </r>
  </si>
  <si>
    <t>ЗЕ-10500026708/001</t>
  </si>
  <si>
    <t>АА 3359 ВВ</t>
  </si>
  <si>
    <t>ТАТРА-8152 С-1</t>
  </si>
  <si>
    <t>TNT285S1ALB005011</t>
  </si>
  <si>
    <t>СХІ 498166</t>
  </si>
  <si>
    <t>СЕА-10510000367/000</t>
  </si>
  <si>
    <t>АА 3660 АІ</t>
  </si>
  <si>
    <t>XТС551110М0061106</t>
  </si>
  <si>
    <t>147313/4407G</t>
  </si>
  <si>
    <t>СХІ 498133</t>
  </si>
  <si>
    <t>ЗЕ-10500001068/001</t>
  </si>
  <si>
    <t>21287 АІ</t>
  </si>
  <si>
    <t>03669 КС</t>
  </si>
  <si>
    <t>КО-719</t>
  </si>
  <si>
    <t>687821</t>
  </si>
  <si>
    <t>ЕЕ 179111</t>
  </si>
  <si>
    <t>АТ-10511100000/000</t>
  </si>
  <si>
    <t>АА 4073 ТО</t>
  </si>
  <si>
    <t>Y99BCFTCHJ9C75002</t>
  </si>
  <si>
    <t>WF0DXXTTGDJT01976</t>
  </si>
  <si>
    <t>СХІ 168352</t>
  </si>
  <si>
    <t>ЗЕ-10500001212/001</t>
  </si>
  <si>
    <t>АА 6369 НО</t>
  </si>
  <si>
    <t>КРАЗ-65055</t>
  </si>
  <si>
    <t>Y7A65055080810565</t>
  </si>
  <si>
    <t>ААС 388345</t>
  </si>
  <si>
    <t>АТ-105010013009/001</t>
  </si>
  <si>
    <t>АА 8413 РН</t>
  </si>
  <si>
    <t>ATAMAN A-092H6</t>
  </si>
  <si>
    <t>Y7BA092H6HB000001</t>
  </si>
  <si>
    <t>СХІ 498163</t>
  </si>
  <si>
    <t>ТЦ6-10500003192/000</t>
  </si>
  <si>
    <t>АА 8435 МС</t>
  </si>
  <si>
    <t>МАЗ-551605-271</t>
  </si>
  <si>
    <t>Y3M551605С0019812</t>
  </si>
  <si>
    <t>СХІ 498165</t>
  </si>
  <si>
    <t>СЕА-10510000373/000</t>
  </si>
  <si>
    <t>13576 КА</t>
  </si>
  <si>
    <t>Р0767906</t>
  </si>
  <si>
    <t xml:space="preserve"> 1012902/4407С</t>
  </si>
  <si>
    <t>КІС 943474</t>
  </si>
  <si>
    <t>28.02.2___</t>
  </si>
  <si>
    <t>СЕА-10500004034/000</t>
  </si>
  <si>
    <t>АА 3359 ХА</t>
  </si>
  <si>
    <t>19536 КА</t>
  </si>
  <si>
    <t>KLATF69YEWB262567</t>
  </si>
  <si>
    <t>A15SMS191977B</t>
  </si>
  <si>
    <t>СХІ 498147</t>
  </si>
  <si>
    <t>АТ-104100000126/001</t>
  </si>
  <si>
    <t>20969 АІ</t>
  </si>
  <si>
    <t>66245 АА</t>
  </si>
  <si>
    <t>зав.JCB3CX4TKG2447658</t>
  </si>
  <si>
    <t>SB320/45034H00108462</t>
  </si>
  <si>
    <t>ЕЕ 174835</t>
  </si>
  <si>
    <t>00479 КА</t>
  </si>
  <si>
    <t>532014695882</t>
  </si>
  <si>
    <t>025577/4405G</t>
  </si>
  <si>
    <t>ААС 816427</t>
  </si>
  <si>
    <t>3456 КИП</t>
  </si>
  <si>
    <t>ГАЗ-53</t>
  </si>
  <si>
    <t>112767/4404G</t>
  </si>
  <si>
    <t>КІС 668610</t>
  </si>
  <si>
    <t>АА 4805 АО</t>
  </si>
  <si>
    <t>КАМАЗ-53213</t>
  </si>
  <si>
    <t>XTC532130G0008355</t>
  </si>
  <si>
    <t>ІІС 267022</t>
  </si>
  <si>
    <t>6241 КИУ</t>
  </si>
  <si>
    <t>МАЗ-53371 029</t>
  </si>
  <si>
    <t>XTH533710N0011762</t>
  </si>
  <si>
    <t>099466/4403G</t>
  </si>
  <si>
    <t>03588</t>
  </si>
  <si>
    <t>КІС 449262</t>
  </si>
  <si>
    <t>16459 КА</t>
  </si>
  <si>
    <t>ЗИЛ-431410</t>
  </si>
  <si>
    <t>M3121050</t>
  </si>
  <si>
    <t>071720/4403G</t>
  </si>
  <si>
    <t>КІС 946425</t>
  </si>
  <si>
    <t>04695 КА</t>
  </si>
  <si>
    <t>КАМАЗ-43101</t>
  </si>
  <si>
    <t>XTC431010K0009544</t>
  </si>
  <si>
    <t>КІС 665975</t>
  </si>
  <si>
    <t>13423 КА</t>
  </si>
  <si>
    <t>4800/11000008</t>
  </si>
  <si>
    <t>КІС 946309</t>
  </si>
  <si>
    <t>39492 КА</t>
  </si>
  <si>
    <t>022657/4403G</t>
  </si>
  <si>
    <t>КІС 946035</t>
  </si>
  <si>
    <t>15380 КА</t>
  </si>
  <si>
    <t>КРАЗ-255Б1 ЭОВ-4421</t>
  </si>
  <si>
    <t>АА 0341 СЕ</t>
  </si>
  <si>
    <r>
      <t xml:space="preserve">ЗИЛ-130 </t>
    </r>
    <r>
      <rPr>
        <sz val="12"/>
        <color rgb="FFFF0000"/>
        <rFont val="Calibri"/>
        <family val="2"/>
        <charset val="204"/>
        <scheme val="minor"/>
      </rPr>
      <t>ПМ</t>
    </r>
  </si>
  <si>
    <t>1935450</t>
  </si>
  <si>
    <t>073231/4404G</t>
  </si>
  <si>
    <t>ААС 816435</t>
  </si>
  <si>
    <t>вул.Електриків, буд.17подано на списання  в ДКВ лист № 42АУ/201/1116 від 16.04.2018</t>
  </si>
  <si>
    <t>00542 КА</t>
  </si>
  <si>
    <t>XTH270500W0068980</t>
  </si>
  <si>
    <t>КІС 946343</t>
  </si>
  <si>
    <t>проспект С. Бандери, 14-Бподано на списання  в ДКВ лист № 42АУ/201/1116 від 16.04.2018</t>
  </si>
  <si>
    <t>00543 КА</t>
  </si>
  <si>
    <t>ХТН270500W0063255</t>
  </si>
  <si>
    <t>КІС 946229</t>
  </si>
  <si>
    <t>00698 КА</t>
  </si>
  <si>
    <t>NISSAN URVAN</t>
  </si>
  <si>
    <t>JN1WJGE24Z0030927</t>
  </si>
  <si>
    <t>ААС880428</t>
  </si>
  <si>
    <t>01675 КА</t>
  </si>
  <si>
    <t>062854/4404G</t>
  </si>
  <si>
    <t>AAC811780</t>
  </si>
  <si>
    <t>АА 3321 КЕ</t>
  </si>
  <si>
    <t>ЗИЛ-433360</t>
  </si>
  <si>
    <t>Р3279869</t>
  </si>
  <si>
    <t>101610/4405G</t>
  </si>
  <si>
    <t>ААС744643</t>
  </si>
  <si>
    <t>вул.Промислова, буд.4подано на списання  в ДКВ лист № 42АУ/201/1116 від 16.04.2018</t>
  </si>
  <si>
    <t>АА 3561 КН</t>
  </si>
  <si>
    <t>ЗИЛ-ММЗ 554</t>
  </si>
  <si>
    <t>М3086768</t>
  </si>
  <si>
    <t>142285/4405G</t>
  </si>
  <si>
    <t>ААС810815</t>
  </si>
  <si>
    <t>АА 3658 АІ</t>
  </si>
  <si>
    <t>КАМАЗ-53212</t>
  </si>
  <si>
    <t>024362/4404G</t>
  </si>
  <si>
    <t>КХС990109</t>
  </si>
  <si>
    <t>4970 ЯУ</t>
  </si>
  <si>
    <t>Екскаватор/гідромолот</t>
  </si>
  <si>
    <t>05583 КА</t>
  </si>
  <si>
    <t>1018262/4407C</t>
  </si>
  <si>
    <t>КІС516222</t>
  </si>
  <si>
    <t>6445 КИУ</t>
  </si>
  <si>
    <t>УРАЛ 5557 КС-3574</t>
  </si>
  <si>
    <t>ХІР555700Р0040664</t>
  </si>
  <si>
    <t>096672/4404G</t>
  </si>
  <si>
    <t>056786</t>
  </si>
  <si>
    <t>КІС449235</t>
  </si>
  <si>
    <t>6446 КИУ</t>
  </si>
  <si>
    <t>ХІР555700Р0040595</t>
  </si>
  <si>
    <t>096673/4404G</t>
  </si>
  <si>
    <t>КІС449225</t>
  </si>
  <si>
    <t>06910 КА</t>
  </si>
  <si>
    <t>ГАЗ-5301</t>
  </si>
  <si>
    <t>0488096</t>
  </si>
  <si>
    <t>ІВС236012</t>
  </si>
  <si>
    <t>06923 КА</t>
  </si>
  <si>
    <t>ААС531065</t>
  </si>
  <si>
    <t>07168 КА</t>
  </si>
  <si>
    <t>XТН330900S0777080</t>
  </si>
  <si>
    <t>КІС544608</t>
  </si>
  <si>
    <t>07519 КА</t>
  </si>
  <si>
    <t>Y6C330700W0000237</t>
  </si>
  <si>
    <t>КІС543204</t>
  </si>
  <si>
    <t>АА 8406 КО</t>
  </si>
  <si>
    <t>ХТН522800Н1021324</t>
  </si>
  <si>
    <t>052426/4405G</t>
  </si>
  <si>
    <t>ААС880042</t>
  </si>
  <si>
    <t>08776 КА</t>
  </si>
  <si>
    <t>Y6C330230X0000143</t>
  </si>
  <si>
    <t>330230X0003614</t>
  </si>
  <si>
    <t>КІС946227</t>
  </si>
  <si>
    <t>12075 КА</t>
  </si>
  <si>
    <t>XTZ5301Б0X0031284</t>
  </si>
  <si>
    <t>КІС545138</t>
  </si>
  <si>
    <t>16460 КА</t>
  </si>
  <si>
    <t>ГАЗ-5201</t>
  </si>
  <si>
    <t>ХТН520100N1380117</t>
  </si>
  <si>
    <t>КІС946310</t>
  </si>
  <si>
    <t>19543 КА</t>
  </si>
  <si>
    <t>ГАЗ-330210</t>
  </si>
  <si>
    <t>ХТН330210Т1620917</t>
  </si>
  <si>
    <t>КІС946424</t>
  </si>
  <si>
    <t>19548 КА</t>
  </si>
  <si>
    <t>XTH520100L1215332</t>
  </si>
  <si>
    <t>083684/4403G</t>
  </si>
  <si>
    <t>ІВС236290</t>
  </si>
  <si>
    <t>19571 КА</t>
  </si>
  <si>
    <t>XТН330210Т1620860</t>
  </si>
  <si>
    <t>КІС733478</t>
  </si>
  <si>
    <t>19668 КА</t>
  </si>
  <si>
    <t>ХТН330210S0001175</t>
  </si>
  <si>
    <t>КІС946247</t>
  </si>
  <si>
    <t>19674 КА</t>
  </si>
  <si>
    <t>XТН532700L1331383</t>
  </si>
  <si>
    <t>080632/4403G</t>
  </si>
  <si>
    <t>КІС946233</t>
  </si>
  <si>
    <t>22256 КА</t>
  </si>
  <si>
    <t>045553/4404G</t>
  </si>
  <si>
    <t>СХТ 895404</t>
  </si>
  <si>
    <t>39464 КА</t>
  </si>
  <si>
    <t>082675/4403G</t>
  </si>
  <si>
    <t>КІС946042</t>
  </si>
  <si>
    <t>АА 4623 КР</t>
  </si>
  <si>
    <t>ГАЗ-3110</t>
  </si>
  <si>
    <t>V0019514</t>
  </si>
  <si>
    <t>Y7D311000V0019514</t>
  </si>
  <si>
    <t>ААС856784</t>
  </si>
  <si>
    <t>05100 КА</t>
  </si>
  <si>
    <t>УАЗ 2206</t>
  </si>
  <si>
    <t>ХТТ22060S0307061</t>
  </si>
  <si>
    <t>S06638</t>
  </si>
  <si>
    <t>41780050204960</t>
  </si>
  <si>
    <t>СХТ 895401</t>
  </si>
  <si>
    <t>15446 КА</t>
  </si>
  <si>
    <t>ВАЗ-21061</t>
  </si>
  <si>
    <t>XТА210610W4029236</t>
  </si>
  <si>
    <t>КІС946563</t>
  </si>
  <si>
    <t>15477 КА</t>
  </si>
  <si>
    <t>Y7F311000W0178649</t>
  </si>
  <si>
    <t>КІС946561</t>
  </si>
  <si>
    <t>24785 КА</t>
  </si>
  <si>
    <t>УАЗ-31514</t>
  </si>
  <si>
    <t xml:space="preserve"> Y0002056</t>
  </si>
  <si>
    <t>Y6C315140Y0001109</t>
  </si>
  <si>
    <t>КІС946565</t>
  </si>
  <si>
    <t>ТМ-10500008118/000</t>
  </si>
  <si>
    <t>24888 КА</t>
  </si>
  <si>
    <t>ГАЗ-221700</t>
  </si>
  <si>
    <t>Y7D221700X0051637</t>
  </si>
  <si>
    <t>221700X0051637</t>
  </si>
  <si>
    <t>СХТ895430</t>
  </si>
  <si>
    <t>25837 КА</t>
  </si>
  <si>
    <t>ВАЗ-21043</t>
  </si>
  <si>
    <t>XТА210430Y0777077</t>
  </si>
  <si>
    <t>КІС946564</t>
  </si>
  <si>
    <t>ЗЕ-10500001029/000</t>
  </si>
  <si>
    <t>26383 КА</t>
  </si>
  <si>
    <t>ЗАЗ-110206</t>
  </si>
  <si>
    <t>Y6D110206Y0365807</t>
  </si>
  <si>
    <t>093413/4403G</t>
  </si>
  <si>
    <t>КІС 812717</t>
  </si>
  <si>
    <t>ТМ-10500008109/033</t>
  </si>
  <si>
    <t>80146 КА</t>
  </si>
  <si>
    <t>CHEVROLET Blazer</t>
  </si>
  <si>
    <t>1GNDT13W2SK208362</t>
  </si>
  <si>
    <t>КІС367210</t>
  </si>
  <si>
    <t>ДАЕК "КИЇВЕНЕРГО" КИЇВСЬКІ ТЕПЛОВІ МЕРЕЖІ</t>
  </si>
  <si>
    <t>КМ-10590005742/000</t>
  </si>
  <si>
    <t>0501 КІВ</t>
  </si>
  <si>
    <t>532002218478</t>
  </si>
  <si>
    <t>067093/4405G</t>
  </si>
  <si>
    <t>КІС 469090</t>
  </si>
  <si>
    <t>00056 КА</t>
  </si>
  <si>
    <t>НО-764</t>
  </si>
  <si>
    <t>136125/4404G</t>
  </si>
  <si>
    <t>КІС449916</t>
  </si>
  <si>
    <t>0460 КИТ</t>
  </si>
  <si>
    <t>X1C00250KP0748610</t>
  </si>
  <si>
    <t>03792</t>
  </si>
  <si>
    <t>КХС238138</t>
  </si>
  <si>
    <t>00544 КА</t>
  </si>
  <si>
    <t>ХТН270500W0070581</t>
  </si>
  <si>
    <t>ХАС735721</t>
  </si>
  <si>
    <t>0591 КИТ</t>
  </si>
  <si>
    <t>Р0765634</t>
  </si>
  <si>
    <t>КХС238131</t>
  </si>
  <si>
    <t>1324 КИТ</t>
  </si>
  <si>
    <t>КРАЗ-250 КС-4574</t>
  </si>
  <si>
    <t>ХІС00250КР0754974</t>
  </si>
  <si>
    <t>КХС237506</t>
  </si>
  <si>
    <t>1632 КІА</t>
  </si>
  <si>
    <t>ЗИЛ-130 МГП-22</t>
  </si>
  <si>
    <t>Р3374028</t>
  </si>
  <si>
    <t>117916/4405G</t>
  </si>
  <si>
    <t>КХС237514</t>
  </si>
  <si>
    <t>2090 КІА</t>
  </si>
  <si>
    <t>КАМАЗ-5410</t>
  </si>
  <si>
    <t>XTC541000P1064892</t>
  </si>
  <si>
    <t>СХТ 895506</t>
  </si>
  <si>
    <t>2769 КИТ</t>
  </si>
  <si>
    <t>Р3374002</t>
  </si>
  <si>
    <t>112307/4404G</t>
  </si>
  <si>
    <t>КІС449206</t>
  </si>
  <si>
    <t xml:space="preserve"> 28.04.1999</t>
  </si>
  <si>
    <t>2790 КИТ</t>
  </si>
  <si>
    <t>УАЗ-3303</t>
  </si>
  <si>
    <t>ХТТ330300R0248760</t>
  </si>
  <si>
    <t>115442/4404G</t>
  </si>
  <si>
    <t>КІС624345</t>
  </si>
  <si>
    <t>АА 4278 ХХ</t>
  </si>
  <si>
    <t>МАЗ-9397</t>
  </si>
  <si>
    <t>100567/4404G</t>
  </si>
  <si>
    <t>КІС995085</t>
  </si>
  <si>
    <t>6447 КИУ</t>
  </si>
  <si>
    <t>МАЗ-5337 КС-3577</t>
  </si>
  <si>
    <t>XTH533700P0018864</t>
  </si>
  <si>
    <t>00907</t>
  </si>
  <si>
    <t>СХТ 895508</t>
  </si>
  <si>
    <t>6577 КИУ</t>
  </si>
  <si>
    <t>00250KP0748718</t>
  </si>
  <si>
    <t>103143/4404G</t>
  </si>
  <si>
    <t>03583</t>
  </si>
  <si>
    <t>КХС238136</t>
  </si>
  <si>
    <t>06904 КА</t>
  </si>
  <si>
    <t>XТН520100К1136653</t>
  </si>
  <si>
    <t>КІС624239</t>
  </si>
  <si>
    <t>06906 КА</t>
  </si>
  <si>
    <t>0868265</t>
  </si>
  <si>
    <t>011106/4403G</t>
  </si>
  <si>
    <t>КІС964034</t>
  </si>
  <si>
    <t>06909 КА</t>
  </si>
  <si>
    <t>0430720</t>
  </si>
  <si>
    <t>053923/4403G</t>
  </si>
  <si>
    <t>КІС544612</t>
  </si>
  <si>
    <t>06911 КА</t>
  </si>
  <si>
    <t>XTH520100J1031593</t>
  </si>
  <si>
    <t>061032/4403G</t>
  </si>
  <si>
    <t>КІС740690</t>
  </si>
  <si>
    <t>6986 КІА</t>
  </si>
  <si>
    <t>УАЗ-3909</t>
  </si>
  <si>
    <t>S0042207</t>
  </si>
  <si>
    <t>XTT3909S0042207</t>
  </si>
  <si>
    <t>СХТ 898466</t>
  </si>
  <si>
    <t>07510 КА</t>
  </si>
  <si>
    <t>XTZ5301Б0W0017118</t>
  </si>
  <si>
    <t>КІС542741</t>
  </si>
  <si>
    <t>7745 КИЛ</t>
  </si>
  <si>
    <t>ГАЗ-66</t>
  </si>
  <si>
    <t>0423494</t>
  </si>
  <si>
    <t>045187/4405G</t>
  </si>
  <si>
    <t>КІС733831</t>
  </si>
  <si>
    <t>вул.Пухівська, буд.1Аподано на списання  в ДКВ лист № 42АУ/201/1116 від 16.04.2018</t>
  </si>
  <si>
    <t>АА 8063 РН</t>
  </si>
  <si>
    <t>XТН330210Т1620913</t>
  </si>
  <si>
    <t>СХМ 114126</t>
  </si>
  <si>
    <t>08677 КА</t>
  </si>
  <si>
    <t>XТС541000L0216964</t>
  </si>
  <si>
    <t>121746/4401G</t>
  </si>
  <si>
    <t>КІС 946026</t>
  </si>
  <si>
    <t>8908 КІА</t>
  </si>
  <si>
    <t>УАЗ-3962</t>
  </si>
  <si>
    <t>396200S0326006</t>
  </si>
  <si>
    <t>S0031931</t>
  </si>
  <si>
    <t>41780050700982</t>
  </si>
  <si>
    <t>КІС495771</t>
  </si>
  <si>
    <t>10532 КА</t>
  </si>
  <si>
    <t>ХТН520100К1125066</t>
  </si>
  <si>
    <t>124658/4403G</t>
  </si>
  <si>
    <t>КІС744292</t>
  </si>
  <si>
    <t>11746 КА</t>
  </si>
  <si>
    <t>МАЗ-9380</t>
  </si>
  <si>
    <t>099</t>
  </si>
  <si>
    <t>048636/4401G</t>
  </si>
  <si>
    <t>КІС946133</t>
  </si>
  <si>
    <t>11836 КА</t>
  </si>
  <si>
    <t>ХТТ390906W0006409</t>
  </si>
  <si>
    <t>W0435204</t>
  </si>
  <si>
    <t>ААС104326</t>
  </si>
  <si>
    <t>11886 КА</t>
  </si>
  <si>
    <t>3685/11000008</t>
  </si>
  <si>
    <t>КІС946044</t>
  </si>
  <si>
    <t>16461 КА</t>
  </si>
  <si>
    <t>XТН330210Т1620686</t>
  </si>
  <si>
    <t>СХТ 895511</t>
  </si>
  <si>
    <t>17824 КА</t>
  </si>
  <si>
    <t>Y7D27050W1005743</t>
  </si>
  <si>
    <t>КІС 946232</t>
  </si>
  <si>
    <t>19504 КА</t>
  </si>
  <si>
    <t>ЗИЛ-133 ГЯ КС-3575</t>
  </si>
  <si>
    <t>М0137741</t>
  </si>
  <si>
    <t>027794/4403G</t>
  </si>
  <si>
    <t>КХС531560</t>
  </si>
  <si>
    <t>19509 КА</t>
  </si>
  <si>
    <t>ЗИЛ-ММЗ 554М</t>
  </si>
  <si>
    <t>L3009948</t>
  </si>
  <si>
    <t>083909/4403G</t>
  </si>
  <si>
    <t>КІС946043</t>
  </si>
  <si>
    <t>19511 КА</t>
  </si>
  <si>
    <t>ГАЗ-5328</t>
  </si>
  <si>
    <t>XТН520800L1300965</t>
  </si>
  <si>
    <t>038373/4403G</t>
  </si>
  <si>
    <t>КІС 946341</t>
  </si>
  <si>
    <t>_19533 КА</t>
  </si>
  <si>
    <t>ГАЗ-5312</t>
  </si>
  <si>
    <t>ХТН531200К1279693</t>
  </si>
  <si>
    <t>077248/4403G</t>
  </si>
  <si>
    <t>КІС946334</t>
  </si>
  <si>
    <t>19538 КА</t>
  </si>
  <si>
    <t>XTH520100L1272529</t>
  </si>
  <si>
    <t>083685/4403G</t>
  </si>
  <si>
    <t>КІС989728</t>
  </si>
  <si>
    <t>19570 КА</t>
  </si>
  <si>
    <t>XТН330210Т1620762</t>
  </si>
  <si>
    <t>КІС946226</t>
  </si>
  <si>
    <t>19679 КА</t>
  </si>
  <si>
    <t>XТН520100К1136172</t>
  </si>
  <si>
    <t>082676/4403G</t>
  </si>
  <si>
    <t>КІС966976</t>
  </si>
  <si>
    <t>19766 КА</t>
  </si>
  <si>
    <t>078880/4401G</t>
  </si>
  <si>
    <t>КІС346231</t>
  </si>
  <si>
    <t>36243 КА</t>
  </si>
  <si>
    <t>ГАЗ-3302</t>
  </si>
  <si>
    <t>ХТН330210V1662230</t>
  </si>
  <si>
    <t>ААС029698</t>
  </si>
  <si>
    <t>39466 КА</t>
  </si>
  <si>
    <t>ГАЗ-5307</t>
  </si>
  <si>
    <t>XТН531200К1313795</t>
  </si>
  <si>
    <t>079830/4403G</t>
  </si>
  <si>
    <t>КІС946040</t>
  </si>
  <si>
    <t>21300 АІ</t>
  </si>
  <si>
    <t>00146 КС</t>
  </si>
  <si>
    <t>Т-16 МГ</t>
  </si>
  <si>
    <t>ЕЕ 179124</t>
  </si>
  <si>
    <t>21292 АІ</t>
  </si>
  <si>
    <t>00148 КС</t>
  </si>
  <si>
    <t>ЕО-2621</t>
  </si>
  <si>
    <t>ЕЕ 179116</t>
  </si>
  <si>
    <t>21329 АІ</t>
  </si>
  <si>
    <t>00217 КС</t>
  </si>
  <si>
    <t>Т-16</t>
  </si>
  <si>
    <t>ЕЕ 179153</t>
  </si>
  <si>
    <t>21293 АІ</t>
  </si>
  <si>
    <t>00219 КС</t>
  </si>
  <si>
    <t>ЕО-2624</t>
  </si>
  <si>
    <t>ЕЕ 179117</t>
  </si>
  <si>
    <t>21290 АІ</t>
  </si>
  <si>
    <t>00306 КС</t>
  </si>
  <si>
    <t>зав.184006</t>
  </si>
  <si>
    <t>2B0788</t>
  </si>
  <si>
    <t>ЕЕ 179114</t>
  </si>
  <si>
    <t>21296 АІ</t>
  </si>
  <si>
    <t>00307 КС</t>
  </si>
  <si>
    <t>ЕО-2628</t>
  </si>
  <si>
    <t>зав.185728</t>
  </si>
  <si>
    <t>ЕЕ 179120</t>
  </si>
  <si>
    <t>21297 АІ</t>
  </si>
  <si>
    <t>00308 КС</t>
  </si>
  <si>
    <t>зав.185752</t>
  </si>
  <si>
    <t>ЕЕ 179121</t>
  </si>
  <si>
    <t>21298 АІ</t>
  </si>
  <si>
    <t>00309 КС</t>
  </si>
  <si>
    <t>зав.185060</t>
  </si>
  <si>
    <t>ЕЕ 179122</t>
  </si>
  <si>
    <t>21275 АІ</t>
  </si>
  <si>
    <t>00310 КС</t>
  </si>
  <si>
    <t>АТЕК-4321</t>
  </si>
  <si>
    <t>зав.1867</t>
  </si>
  <si>
    <t>ЕЕ 179099</t>
  </si>
  <si>
    <t>21277 АІ</t>
  </si>
  <si>
    <t>00312 КС</t>
  </si>
  <si>
    <t>зав.840</t>
  </si>
  <si>
    <t>ЕЕ 179101</t>
  </si>
  <si>
    <t>21324 АІ</t>
  </si>
  <si>
    <t>00313 КС</t>
  </si>
  <si>
    <t>зав.1899</t>
  </si>
  <si>
    <t>ЕЕ 179148</t>
  </si>
  <si>
    <t>21276 АІ</t>
  </si>
  <si>
    <t>00314 КС</t>
  </si>
  <si>
    <t>зав. 1297</t>
  </si>
  <si>
    <t>ЕЕ 179100</t>
  </si>
  <si>
    <t>21278 АІ</t>
  </si>
  <si>
    <t>00315 КС</t>
  </si>
  <si>
    <t>АТЕК-881</t>
  </si>
  <si>
    <t>зав.2165</t>
  </si>
  <si>
    <t>ЕЕ 179102</t>
  </si>
  <si>
    <t>21280 АІ</t>
  </si>
  <si>
    <t>00316 КС</t>
  </si>
  <si>
    <t>зав.1309</t>
  </si>
  <si>
    <t>ЕЕ 179104</t>
  </si>
  <si>
    <t>21279 АІ</t>
  </si>
  <si>
    <t>00317 КС</t>
  </si>
  <si>
    <t>зав.1903</t>
  </si>
  <si>
    <t>ЕЕ 179103</t>
  </si>
  <si>
    <t>21323 АІ</t>
  </si>
  <si>
    <t>00318 КС</t>
  </si>
  <si>
    <t>зав.1798</t>
  </si>
  <si>
    <t>ЕЕ 179147</t>
  </si>
  <si>
    <t>ТМ-10400004806/006</t>
  </si>
  <si>
    <t>21303 АІ</t>
  </si>
  <si>
    <t>00319 КС</t>
  </si>
  <si>
    <t>Т-40 АГРЕГАТ СВАРОЧHЫЙ АС-11 (одно постовий)</t>
  </si>
  <si>
    <t>зав.511391</t>
  </si>
  <si>
    <t>ЕЕ 179127</t>
  </si>
  <si>
    <t>ТМ-10400004923/000</t>
  </si>
  <si>
    <t>21272 АІ</t>
  </si>
  <si>
    <t>00320 КС</t>
  </si>
  <si>
    <t>Т-40 СВАРОЧНЫЙ АГРЕГАТ АП-21 (двух постовий)</t>
  </si>
  <si>
    <t>зав.382810</t>
  </si>
  <si>
    <t>ЕЕ 179096</t>
  </si>
  <si>
    <t>ТМ-10400004479/003</t>
  </si>
  <si>
    <t>21271 АІ</t>
  </si>
  <si>
    <t>00321 КС</t>
  </si>
  <si>
    <t>зав.511379</t>
  </si>
  <si>
    <t>ЕЕ 179095</t>
  </si>
  <si>
    <t>ТМ-10400004807/008</t>
  </si>
  <si>
    <t>21301 АІ</t>
  </si>
  <si>
    <t>00322 КС</t>
  </si>
  <si>
    <t>зав.382196</t>
  </si>
  <si>
    <t>ЕЕ 179125</t>
  </si>
  <si>
    <t>21327 АІ</t>
  </si>
  <si>
    <t>00323 КС</t>
  </si>
  <si>
    <t>ПКСД-5,25</t>
  </si>
  <si>
    <t>зав. 11-00789</t>
  </si>
  <si>
    <t>ЕЕ 179151</t>
  </si>
  <si>
    <t>ТМ-10400004809/002</t>
  </si>
  <si>
    <t>21302 АІ</t>
  </si>
  <si>
    <t>00324 КС</t>
  </si>
  <si>
    <t>зав.382235</t>
  </si>
  <si>
    <t>ЕЕ 179126</t>
  </si>
  <si>
    <t>ТМ-10400013025/004</t>
  </si>
  <si>
    <t>21313 АІ</t>
  </si>
  <si>
    <t>00327 КС</t>
  </si>
  <si>
    <t>Т-150К</t>
  </si>
  <si>
    <t>зав.564841</t>
  </si>
  <si>
    <t>ЕЕ 179137</t>
  </si>
  <si>
    <t>ТМ-10400013039/000</t>
  </si>
  <si>
    <t>21312 АІ</t>
  </si>
  <si>
    <t>00328 КС</t>
  </si>
  <si>
    <t>зав.571720</t>
  </si>
  <si>
    <t>ЕЕ 179136</t>
  </si>
  <si>
    <t>ТМ-10400013062/030</t>
  </si>
  <si>
    <t>21333 АІ</t>
  </si>
  <si>
    <t>00331 КС</t>
  </si>
  <si>
    <t>зав.429371</t>
  </si>
  <si>
    <t>ЕЕ 179157</t>
  </si>
  <si>
    <t>?ТРМ-10400306654/002?</t>
  </si>
  <si>
    <t>21328 АІ</t>
  </si>
  <si>
    <t>КС 00459</t>
  </si>
  <si>
    <t>ПТ-4 (Причіп до трактора Т-40)</t>
  </si>
  <si>
    <t>зав.11-00318</t>
  </si>
  <si>
    <t>ЕЕ 179152</t>
  </si>
  <si>
    <t>вул.Електриків, буд.17</t>
  </si>
  <si>
    <t>21429 АІ</t>
  </si>
  <si>
    <t>00902 КС</t>
  </si>
  <si>
    <t>АТЕК-999</t>
  </si>
  <si>
    <t>72011000</t>
  </si>
  <si>
    <t>зав.141</t>
  </si>
  <si>
    <t>ЕЕ 175100</t>
  </si>
  <si>
    <t>21331 АІ</t>
  </si>
  <si>
    <t>00903 КС</t>
  </si>
  <si>
    <t>ЕО-4321В</t>
  </si>
  <si>
    <t>зав.628</t>
  </si>
  <si>
    <t>ЕЕ 179155</t>
  </si>
  <si>
    <t>21315 АІ</t>
  </si>
  <si>
    <t>00992 КС</t>
  </si>
  <si>
    <t>ЕО-2625</t>
  </si>
  <si>
    <t>зав.132465</t>
  </si>
  <si>
    <t>ЕЕ 179139</t>
  </si>
  <si>
    <t>21309 АІ</t>
  </si>
  <si>
    <t>00993 КС</t>
  </si>
  <si>
    <t>зав.519485</t>
  </si>
  <si>
    <t>ЕЕ 179133</t>
  </si>
  <si>
    <t>21307 АІ</t>
  </si>
  <si>
    <t>00994 КС</t>
  </si>
  <si>
    <t>зав.11-00316</t>
  </si>
  <si>
    <t>ЕЕ 179131</t>
  </si>
  <si>
    <t>21306 АІ</t>
  </si>
  <si>
    <t>00995 КС</t>
  </si>
  <si>
    <t>525000</t>
  </si>
  <si>
    <t>ЕЕ 179130</t>
  </si>
  <si>
    <t>21321 АІ</t>
  </si>
  <si>
    <t>01096 КС</t>
  </si>
  <si>
    <t>ЕО-2621 В-3</t>
  </si>
  <si>
    <t>зав.181482</t>
  </si>
  <si>
    <t>ЕЕ 179145</t>
  </si>
  <si>
    <t>21316 АІ</t>
  </si>
  <si>
    <t>01097 КС</t>
  </si>
  <si>
    <t>зав.192168</t>
  </si>
  <si>
    <t>ЕЕ 179140</t>
  </si>
  <si>
    <t>21317 АІ</t>
  </si>
  <si>
    <t>01099 КС</t>
  </si>
  <si>
    <t>ЕО-2629</t>
  </si>
  <si>
    <t>зав.189181</t>
  </si>
  <si>
    <t>ЕЕ 179141</t>
  </si>
  <si>
    <t>21318 АІ</t>
  </si>
  <si>
    <t>01102 КС</t>
  </si>
  <si>
    <t>зав.194841</t>
  </si>
  <si>
    <t>ЕЕ 179142</t>
  </si>
  <si>
    <t>ТМ-10400013085/000</t>
  </si>
  <si>
    <t>21310 АІ</t>
  </si>
  <si>
    <t>01353 КС</t>
  </si>
  <si>
    <t>Т-40М АГРЕГАТ СВАРОЧHЫЙ АС-11 (одно постовий)</t>
  </si>
  <si>
    <t>зав.382890</t>
  </si>
  <si>
    <t>ЕЕ 179134</t>
  </si>
  <si>
    <t>ТМ-10400013086/000</t>
  </si>
  <si>
    <t>21311 АІ</t>
  </si>
  <si>
    <t>01354 КС</t>
  </si>
  <si>
    <t>зав.382871</t>
  </si>
  <si>
    <t>ЕЕ 179135</t>
  </si>
  <si>
    <t>21322 АІ</t>
  </si>
  <si>
    <t>02507 КС</t>
  </si>
  <si>
    <t>зав.2482</t>
  </si>
  <si>
    <t>002804</t>
  </si>
  <si>
    <t>ЕЕ 179146</t>
  </si>
  <si>
    <t>21330 АІ</t>
  </si>
  <si>
    <t>03042 КС</t>
  </si>
  <si>
    <t>Т-25</t>
  </si>
  <si>
    <t>509758</t>
  </si>
  <si>
    <t>ЕЕ 179154</t>
  </si>
  <si>
    <t>21305 АІ</t>
  </si>
  <si>
    <t>03043 КС</t>
  </si>
  <si>
    <t>ЕЕ 179129</t>
  </si>
  <si>
    <t>ТМ-10400030978/000</t>
  </si>
  <si>
    <t>21332 АІ</t>
  </si>
  <si>
    <t>03763 КС</t>
  </si>
  <si>
    <t>ФД-1</t>
  </si>
  <si>
    <t>зав.811955</t>
  </si>
  <si>
    <t>ЕЕ 179156</t>
  </si>
  <si>
    <t>дані відсутні</t>
  </si>
  <si>
    <t>21314 АІ</t>
  </si>
  <si>
    <t>00991 КС</t>
  </si>
  <si>
    <t>зав.183587</t>
  </si>
  <si>
    <t>ЕЕ 179138</t>
  </si>
  <si>
    <t>ЗЕ-10500001176/000</t>
  </si>
  <si>
    <t>1065 КИБ</t>
  </si>
  <si>
    <t>ГАЗ-53А КО41</t>
  </si>
  <si>
    <t>0707250</t>
  </si>
  <si>
    <t>51100AW1023408</t>
  </si>
  <si>
    <t>КІС515247</t>
  </si>
  <si>
    <t>ЗЕ-10500001088/000</t>
  </si>
  <si>
    <t>21428 АІ</t>
  </si>
  <si>
    <t>02495 КС</t>
  </si>
  <si>
    <t>зав.11-00790</t>
  </si>
  <si>
    <t>1216933</t>
  </si>
  <si>
    <t>ЕЕ 175099</t>
  </si>
  <si>
    <t>вул.Колекторна, буд.44подано на списання  в ДКВ лист № 42АУ/201/1116 від 16.04.2018</t>
  </si>
  <si>
    <t>ЗЕ-10500001089/000</t>
  </si>
  <si>
    <t>21299 АІ</t>
  </si>
  <si>
    <t>02496 КС</t>
  </si>
  <si>
    <t>506813</t>
  </si>
  <si>
    <t>ЕЕ 179123</t>
  </si>
  <si>
    <t>ЗЕ-10500000662/000</t>
  </si>
  <si>
    <t>21319 АІ</t>
  </si>
  <si>
    <t>03668 КС</t>
  </si>
  <si>
    <r>
      <t>ЕО-2621</t>
    </r>
    <r>
      <rPr>
        <sz val="12"/>
        <color rgb="FFFF0000"/>
        <rFont val="Calibri"/>
        <family val="2"/>
        <charset val="204"/>
        <scheme val="minor"/>
      </rPr>
      <t>, ЮМЗ</t>
    </r>
  </si>
  <si>
    <t>600664</t>
  </si>
  <si>
    <t>8Ж4516</t>
  </si>
  <si>
    <t>ЕЕ 179143</t>
  </si>
  <si>
    <t>ЗЕ-10500000913/000</t>
  </si>
  <si>
    <t>21320 АІ</t>
  </si>
  <si>
    <t>03670 КС</t>
  </si>
  <si>
    <r>
      <t xml:space="preserve">ЕО-2628 </t>
    </r>
    <r>
      <rPr>
        <sz val="12"/>
        <color rgb="FFFF0000"/>
        <rFont val="Calibri"/>
        <family val="2"/>
        <charset val="204"/>
        <scheme val="minor"/>
      </rPr>
      <t>МТЗ-80</t>
    </r>
  </si>
  <si>
    <t>135872</t>
  </si>
  <si>
    <t>ЕЕ 179144</t>
  </si>
  <si>
    <t>ЗЕ-10500001094/000</t>
  </si>
  <si>
    <t>АА 9566 ТХ</t>
  </si>
  <si>
    <t>07177 КА</t>
  </si>
  <si>
    <t>Y7D322130X1007697</t>
  </si>
  <si>
    <t>270500X0006426</t>
  </si>
  <si>
    <t>СХІ 400414</t>
  </si>
  <si>
    <t>№ за/п</t>
  </si>
  <si>
    <t>Первісна вартість за даними бухгалтерського обліку (грн.)</t>
  </si>
  <si>
    <t>Примітка</t>
  </si>
  <si>
    <t>Підтверджую інформацію (так/ні)</t>
  </si>
  <si>
    <t>Пункт Положення про списання ком.майна</t>
  </si>
  <si>
    <t>Реєстрація КП КТЕ</t>
  </si>
  <si>
    <t>фізичний знос</t>
  </si>
  <si>
    <t>ТАК</t>
  </si>
  <si>
    <t>п. 1.6.</t>
  </si>
  <si>
    <t>Перереєстровані ТЗ</t>
  </si>
  <si>
    <t>п. 1.3.</t>
  </si>
  <si>
    <t>Автозаправочная станция (вул. Народного ополчення, 16-А)</t>
  </si>
  <si>
    <t>п. 1.5.</t>
  </si>
  <si>
    <t>Автозаправочный блок (вул. Народного ополчення,16-А)</t>
  </si>
  <si>
    <t>Автозаправочный блок (вул. Народного ополчення, 16-А)</t>
  </si>
  <si>
    <t>Не перереєстровані ТЗ</t>
  </si>
  <si>
    <t>Автономний обігрівач на ГАЗ-3307 спец.аварійна №06774 А</t>
  </si>
  <si>
    <t>Блок зберігання рідкого палива (вул. Народного ополчення, 16-А)</t>
  </si>
  <si>
    <t xml:space="preserve">фізичний знос, </t>
  </si>
  <si>
    <t xml:space="preserve">фізичний знос </t>
  </si>
  <si>
    <t>ГАЗ-3309 спец.авар №07168 А</t>
  </si>
  <si>
    <t>Димомір-газоаналізатор (вул. Народного ополчення,16-А)</t>
  </si>
  <si>
    <t>Котел опалювальний газовий (вул. Народного ополчення, 16-А)</t>
  </si>
  <si>
    <t>Механизм для открывания ворот (вул. Народного ополчення, 16-А)</t>
  </si>
  <si>
    <t>Мойка (вул. Народного ополчення, 16-А )</t>
  </si>
  <si>
    <t>п. 1.4.-1.5.</t>
  </si>
  <si>
    <t>Очисные сооружения (вул.Народного ополчення, 16-А)</t>
  </si>
  <si>
    <t>Резервуар ЗМЗ (вул. Народного ополчення, 16-А)</t>
  </si>
  <si>
    <t>Сейф специальный (вул. Народного ополчення, 16-А)</t>
  </si>
  <si>
    <t>фізичний знос,</t>
  </si>
  <si>
    <t>Самохідне шасі Т-16МГ,   д.н. 02496 КС</t>
  </si>
  <si>
    <t>АГРЕГАТ СВАРОЧHЫЙ АС-11 00321кс</t>
  </si>
  <si>
    <t>фізичний зносрі</t>
  </si>
  <si>
    <t>Екскаватор ЕО-4321  00903 кс</t>
  </si>
  <si>
    <t>фізичний зносі</t>
  </si>
  <si>
    <t>Місцезнаходження відходів</t>
  </si>
  <si>
    <t>дата вводу</t>
  </si>
  <si>
    <t>рік випуску</t>
  </si>
  <si>
    <t>Старий держ номер</t>
  </si>
  <si>
    <t xml:space="preserve">
</t>
  </si>
  <si>
    <t xml:space="preserve">Інвентарний № </t>
  </si>
  <si>
    <t>Паспортний (зав. номер)</t>
  </si>
  <si>
    <t>Утворені відходи</t>
  </si>
  <si>
    <t>Брухт сталевий негабаритний великоваговий 500, т</t>
  </si>
  <si>
    <t xml:space="preserve">Рік випуску/рік введення в експлуатацію </t>
  </si>
  <si>
    <t xml:space="preserve">Первинна (переоцінена) вартість, грн. </t>
  </si>
  <si>
    <t xml:space="preserve">Сума нарахованого зносу, грн. </t>
  </si>
  <si>
    <t xml:space="preserve">Балансова (залишкова) вартість, грн. </t>
  </si>
  <si>
    <t xml:space="preserve">Брухт що містить дорогоцінні метали, г </t>
  </si>
  <si>
    <t>Масла моторні та трансмісійні, інші зіпсовані або відпрацьовані, т</t>
  </si>
  <si>
    <t>№
п/п</t>
  </si>
  <si>
    <t>ТЦ5-10400020277/000</t>
  </si>
  <si>
    <t>1985/2018</t>
  </si>
  <si>
    <t>вул. Промислова,4</t>
  </si>
  <si>
    <t>Разом:</t>
  </si>
  <si>
    <t>Брухт мідного кабелю і проводу в ізоляції  (Мідь 13), т</t>
  </si>
  <si>
    <t>Брухт  алюмінію кабельної продукції в ізоляції (Алюміній 25), т</t>
  </si>
  <si>
    <t>ТЕХНІЧНА ЧАСТИНА
Пропонується до реалізації брухт чорних, кольорових, дорогоцінних металів та масла відпрацьованого, що виникли в результаті списання електротехнічного обладнання.                                                                                                      Перелік викидів, кількість брухту та місце знаходження зазначено в таблиці.</t>
  </si>
  <si>
    <t>Електродвигун 
 4А ЗМ-1600</t>
  </si>
  <si>
    <t>Разом  вартість відходів,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</si>
</sst>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"/>
    <numFmt numFmtId="165" formatCode="0.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0" fillId="0" borderId="0"/>
    <xf numFmtId="0" fontId="9" fillId="0" borderId="0"/>
    <xf numFmtId="0" fontId="18" fillId="0" borderId="0"/>
    <xf numFmtId="0" fontId="19" fillId="0" borderId="0"/>
    <xf numFmtId="0" fontId="20" fillId="3" borderId="11" applyNumberFormat="0" applyAlignment="0" applyProtection="0"/>
    <xf numFmtId="0" fontId="1" fillId="0" borderId="0"/>
    <xf numFmtId="0" fontId="21" fillId="0" borderId="0"/>
    <xf numFmtId="0" fontId="10" fillId="0" borderId="0"/>
    <xf numFmtId="0" fontId="10" fillId="0" borderId="0"/>
    <xf numFmtId="0" fontId="18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2" fillId="0" borderId="0"/>
    <xf numFmtId="0" fontId="23" fillId="0" borderId="0"/>
    <xf numFmtId="0" fontId="18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0" xfId="0" applyNumberFormat="1" applyFont="1"/>
    <xf numFmtId="0" fontId="10" fillId="0" borderId="0" xfId="2"/>
    <xf numFmtId="0" fontId="10" fillId="0" borderId="0" xfId="2" applyAlignment="1">
      <alignment horizontal="left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64" fontId="10" fillId="0" borderId="0" xfId="2" applyNumberFormat="1" applyAlignment="1">
      <alignment horizontal="center" vertical="top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1" fontId="10" fillId="0" borderId="0" xfId="2" applyNumberFormat="1" applyAlignment="1">
      <alignment horizontal="center" vertical="top"/>
    </xf>
    <xf numFmtId="2" fontId="10" fillId="0" borderId="0" xfId="2" applyNumberFormat="1" applyAlignment="1">
      <alignment horizontal="right" vertical="top"/>
    </xf>
    <xf numFmtId="1" fontId="10" fillId="0" borderId="0" xfId="2" applyNumberFormat="1" applyAlignment="1">
      <alignment horizontal="right" vertical="top"/>
    </xf>
    <xf numFmtId="0" fontId="10" fillId="0" borderId="0" xfId="2" applyAlignment="1">
      <alignment horizontal="center" vertical="top"/>
    </xf>
    <xf numFmtId="0" fontId="10" fillId="0" borderId="0" xfId="2" applyAlignment="1">
      <alignment wrapText="1"/>
    </xf>
    <xf numFmtId="165" fontId="10" fillId="0" borderId="0" xfId="2" applyNumberFormat="1" applyAlignment="1">
      <alignment horizontal="right" vertical="top"/>
    </xf>
    <xf numFmtId="4" fontId="10" fillId="0" borderId="0" xfId="2" applyNumberFormat="1" applyAlignment="1">
      <alignment horizontal="right" vertical="top"/>
    </xf>
    <xf numFmtId="166" fontId="10" fillId="0" borderId="0" xfId="2" applyNumberFormat="1" applyAlignment="1">
      <alignment horizontal="right" vertical="top"/>
    </xf>
    <xf numFmtId="3" fontId="10" fillId="0" borderId="0" xfId="2" applyNumberFormat="1" applyAlignment="1">
      <alignment horizontal="right" vertical="top"/>
    </xf>
    <xf numFmtId="4" fontId="10" fillId="0" borderId="0" xfId="2" applyNumberFormat="1" applyAlignment="1">
      <alignment horizontal="left"/>
    </xf>
    <xf numFmtId="14" fontId="13" fillId="0" borderId="1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3" quotePrefix="1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14" fontId="14" fillId="0" borderId="1" xfId="3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vertical="center"/>
    </xf>
    <xf numFmtId="14" fontId="14" fillId="0" borderId="1" xfId="3" applyNumberFormat="1" applyFont="1" applyFill="1" applyBorder="1" applyAlignment="1">
      <alignment horizontal="center" vertical="center"/>
    </xf>
    <xf numFmtId="0" fontId="14" fillId="0" borderId="1" xfId="3" quotePrefix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6" fillId="0" borderId="1" xfId="4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horizontal="center" vertical="center" wrapText="1"/>
    </xf>
    <xf numFmtId="0" fontId="9" fillId="0" borderId="1" xfId="3" applyFill="1" applyBorder="1" applyAlignment="1">
      <alignment horizontal="center" vertical="center"/>
    </xf>
    <xf numFmtId="0" fontId="9" fillId="0" borderId="1" xfId="3" applyNumberFormat="1" applyFill="1" applyBorder="1" applyAlignment="1">
      <alignment horizontal="center" vertical="center"/>
    </xf>
    <xf numFmtId="0" fontId="9" fillId="0" borderId="1" xfId="3" applyFill="1" applyBorder="1" applyAlignment="1">
      <alignment vertical="center"/>
    </xf>
    <xf numFmtId="0" fontId="9" fillId="0" borderId="1" xfId="3" quotePrefix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 wrapText="1"/>
    </xf>
    <xf numFmtId="14" fontId="14" fillId="0" borderId="0" xfId="3" applyNumberFormat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/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4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/>
    <xf numFmtId="0" fontId="0" fillId="0" borderId="0" xfId="0" applyAlignment="1"/>
    <xf numFmtId="0" fontId="3" fillId="0" borderId="3" xfId="0" applyFont="1" applyBorder="1" applyAlignment="1">
      <alignment wrapText="1"/>
    </xf>
    <xf numFmtId="0" fontId="30" fillId="0" borderId="3" xfId="0" applyFont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27" fillId="0" borderId="1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5" borderId="1" xfId="0" applyFont="1" applyFill="1" applyBorder="1"/>
    <xf numFmtId="0" fontId="2" fillId="5" borderId="0" xfId="0" applyFont="1" applyFill="1"/>
    <xf numFmtId="0" fontId="2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top" wrapText="1"/>
    </xf>
    <xf numFmtId="0" fontId="11" fillId="0" borderId="0" xfId="2" applyFont="1" applyAlignment="1">
      <alignment horizontal="center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/>
    <xf numFmtId="4" fontId="28" fillId="0" borderId="1" xfId="0" applyNumberFormat="1" applyFont="1" applyBorder="1" applyAlignment="1">
      <alignment wrapText="1"/>
    </xf>
    <xf numFmtId="4" fontId="28" fillId="5" borderId="4" xfId="0" applyNumberFormat="1" applyFont="1" applyFill="1" applyBorder="1" applyAlignment="1">
      <alignment horizontal="center" vertical="center" wrapText="1"/>
    </xf>
    <xf numFmtId="4" fontId="28" fillId="5" borderId="5" xfId="0" applyNumberFormat="1" applyFont="1" applyFill="1" applyBorder="1" applyAlignment="1">
      <alignment horizontal="center" vertical="center" wrapText="1"/>
    </xf>
    <xf numFmtId="4" fontId="28" fillId="5" borderId="6" xfId="0" applyNumberFormat="1" applyFont="1" applyFill="1" applyBorder="1" applyAlignment="1">
      <alignment horizontal="center" vertical="center" wrapText="1"/>
    </xf>
    <xf numFmtId="4" fontId="28" fillId="5" borderId="2" xfId="0" applyNumberFormat="1" applyFont="1" applyFill="1" applyBorder="1"/>
    <xf numFmtId="4" fontId="28" fillId="5" borderId="1" xfId="0" applyNumberFormat="1" applyFont="1" applyFill="1" applyBorder="1"/>
    <xf numFmtId="4" fontId="28" fillId="5" borderId="1" xfId="0" applyNumberFormat="1" applyFont="1" applyFill="1" applyBorder="1" applyAlignment="1">
      <alignment wrapText="1"/>
    </xf>
    <xf numFmtId="4" fontId="27" fillId="0" borderId="1" xfId="0" applyNumberFormat="1" applyFont="1" applyBorder="1" applyAlignment="1">
      <alignment horizontal="center" vertical="center"/>
    </xf>
    <xf numFmtId="4" fontId="28" fillId="5" borderId="1" xfId="0" applyNumberFormat="1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center" vertical="center" wrapText="1"/>
    </xf>
  </cellXfs>
  <cellStyles count="22">
    <cellStyle name="Excel Built-in Обычный_Акты перед тран Ом+Лек" xfId="5"/>
    <cellStyle name="Excel_BuiltIn_Вывод 1" xfId="6"/>
    <cellStyle name="Обычный" xfId="0" builtinId="0"/>
    <cellStyle name="Обычный 10" xfId="7"/>
    <cellStyle name="Обычный 2" xfId="1"/>
    <cellStyle name="Обычный 2 2" xfId="2"/>
    <cellStyle name="Обычный 2 2 2 2 2 2 3 3 2 2" xfId="8"/>
    <cellStyle name="Обычный 2 3" xfId="9"/>
    <cellStyle name="Обычный 2 3 2" xfId="10"/>
    <cellStyle name="Обычный 2 4" xfId="11"/>
    <cellStyle name="Обычный 3" xfId="3"/>
    <cellStyle name="Обычный 3 2" xfId="12"/>
    <cellStyle name="Обычный 4" xfId="13"/>
    <cellStyle name="Обычный 4 2" xfId="14"/>
    <cellStyle name="Обычный 5" xfId="15"/>
    <cellStyle name="Обычный 5 2" xfId="16"/>
    <cellStyle name="Обычный 6" xfId="17"/>
    <cellStyle name="Обычный 6 2" xfId="18"/>
    <cellStyle name="Обычный 7" xfId="19"/>
    <cellStyle name="Обычный 8" xfId="20"/>
    <cellStyle name="Обычный 9" xfId="21"/>
    <cellStyle name="Обычный_додаток 1 Глобус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senko.yp\AppData\Local\Microsoft\Windows\INetCache\Content.Outlook\JRJ5LY38\&#1042;&#1110;&#1076;%20&#1072;&#1084;&#1086;&#1090;&#1088;%2031%2001%202019%20_&#104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C5" t="str">
            <v>СЕА-10510000341/003</v>
          </cell>
          <cell r="D5">
            <v>105</v>
          </cell>
          <cell r="E5" t="str">
            <v>Автоколона № 1</v>
          </cell>
          <cell r="F5" t="str">
            <v>ГОРГОЦЬКИЙ ОЛЕКСАНДР ВАСИЛЬОВИЧ</v>
          </cell>
          <cell r="G5">
            <v>0.01</v>
          </cell>
          <cell r="H5">
            <v>0</v>
          </cell>
          <cell r="I5">
            <v>0.01</v>
          </cell>
          <cell r="J5" t="str">
            <v>30.11.2011</v>
          </cell>
          <cell r="K5" t="str">
            <v>30.11.2018</v>
          </cell>
          <cell r="L5">
            <v>118</v>
          </cell>
          <cell r="M5" t="str">
            <v>Власні кошти</v>
          </cell>
          <cell r="N5" t="str">
            <v>ОЗ рах.231 БС 011004 Передавання т/е КТМ</v>
          </cell>
        </row>
        <row r="6">
          <cell r="C6" t="str">
            <v>СЕА-10510000279/000</v>
          </cell>
          <cell r="D6">
            <v>105</v>
          </cell>
          <cell r="E6" t="str">
            <v>Автоколона № 1</v>
          </cell>
          <cell r="F6" t="str">
            <v>ГОРГОЦЬКИЙ ОЛЕКСАНДР ВАСИЛЬОВИЧ</v>
          </cell>
          <cell r="G6">
            <v>743.57</v>
          </cell>
          <cell r="H6">
            <v>6.2</v>
          </cell>
          <cell r="I6">
            <v>737.37</v>
          </cell>
          <cell r="J6" t="str">
            <v>15.01.2003</v>
          </cell>
          <cell r="K6" t="str">
            <v>30.11.2018</v>
          </cell>
          <cell r="L6">
            <v>118</v>
          </cell>
          <cell r="M6" t="str">
            <v>Власні кошти</v>
          </cell>
          <cell r="N6" t="str">
            <v>ОЗ рах.231 БС 011004 Передавання т/е КТМ</v>
          </cell>
        </row>
        <row r="7">
          <cell r="C7" t="str">
            <v>СЕА-10510000278/000</v>
          </cell>
          <cell r="D7">
            <v>105</v>
          </cell>
          <cell r="E7" t="str">
            <v>Автоколона № 1</v>
          </cell>
          <cell r="F7" t="str">
            <v>ГОРГОЦЬКИЙ ОЛЕКСАНДР ВАСИЛЬОВИЧ</v>
          </cell>
          <cell r="G7">
            <v>743.57</v>
          </cell>
          <cell r="H7">
            <v>6.2</v>
          </cell>
          <cell r="I7">
            <v>737.37</v>
          </cell>
          <cell r="J7" t="str">
            <v>15.01.2003</v>
          </cell>
          <cell r="K7" t="str">
            <v>30.11.2018</v>
          </cell>
          <cell r="L7">
            <v>118</v>
          </cell>
          <cell r="M7" t="str">
            <v>Власні кошти</v>
          </cell>
          <cell r="N7" t="str">
            <v>ОЗ рах.231 БС 011004 Передавання т/е КТМ</v>
          </cell>
        </row>
        <row r="8">
          <cell r="C8" t="str">
            <v>СЕА-10510000147/003</v>
          </cell>
          <cell r="D8">
            <v>105</v>
          </cell>
          <cell r="E8" t="str">
            <v>Автоколона № 1</v>
          </cell>
          <cell r="F8" t="str">
            <v>ГОРГОЦЬКИЙ ОЛЕКСАНДР ВАСИЛЬОВИЧ</v>
          </cell>
          <cell r="G8">
            <v>9333.86</v>
          </cell>
          <cell r="H8">
            <v>77.78</v>
          </cell>
          <cell r="I8">
            <v>9256.08</v>
          </cell>
          <cell r="J8" t="str">
            <v>01.12.2011</v>
          </cell>
          <cell r="K8" t="str">
            <v>30.11.2018</v>
          </cell>
          <cell r="L8">
            <v>118</v>
          </cell>
          <cell r="M8" t="str">
            <v>Власні кошти</v>
          </cell>
          <cell r="N8" t="str">
            <v>ОЗ рах.231 БС 011004 Передавання т/е КТМ</v>
          </cell>
        </row>
        <row r="9">
          <cell r="C9" t="str">
            <v>АТ -105000000042/002</v>
          </cell>
          <cell r="D9">
            <v>105</v>
          </cell>
          <cell r="E9" t="str">
            <v>Автоколона № 1</v>
          </cell>
          <cell r="F9" t="str">
            <v>ГОРГОЦЬКИЙ ОЛЕКСАНДР ВАСИЛЬОВИЧ</v>
          </cell>
          <cell r="G9">
            <v>0.01</v>
          </cell>
          <cell r="H9">
            <v>0</v>
          </cell>
          <cell r="I9">
            <v>0.01</v>
          </cell>
          <cell r="J9" t="str">
            <v>31.10.2013</v>
          </cell>
          <cell r="K9" t="str">
            <v>30.11.2018</v>
          </cell>
          <cell r="L9">
            <v>118</v>
          </cell>
          <cell r="M9" t="str">
            <v>Власні кошти</v>
          </cell>
          <cell r="N9" t="str">
            <v>ОЗ рах.231 БС 011004 Передавання т/е КТМ</v>
          </cell>
        </row>
        <row r="10">
          <cell r="C10" t="str">
            <v>АТ -105000000042/003</v>
          </cell>
          <cell r="D10">
            <v>105</v>
          </cell>
          <cell r="E10" t="str">
            <v>Автоколона № 1</v>
          </cell>
          <cell r="F10" t="str">
            <v>ГОРГОЦЬКИЙ ОЛЕКСАНДР ВАСИЛЬОВИЧ</v>
          </cell>
          <cell r="G10">
            <v>4523.32</v>
          </cell>
          <cell r="H10">
            <v>37.69</v>
          </cell>
          <cell r="I10">
            <v>4485.63</v>
          </cell>
          <cell r="J10" t="str">
            <v>31.10.2013</v>
          </cell>
          <cell r="K10" t="str">
            <v>30.11.2018</v>
          </cell>
          <cell r="L10">
            <v>118</v>
          </cell>
          <cell r="M10" t="str">
            <v>Власні кошти</v>
          </cell>
          <cell r="N10" t="str">
            <v>ОЗ рах.231 БС 011004 Передавання т/е КТМ</v>
          </cell>
        </row>
        <row r="11">
          <cell r="C11" t="str">
            <v>АТ -105000000042/004</v>
          </cell>
          <cell r="D11">
            <v>105</v>
          </cell>
          <cell r="E11" t="str">
            <v>Автоколона № 1</v>
          </cell>
          <cell r="F11" t="str">
            <v>ГОРГОЦЬКИЙ ОЛЕКСАНДР ВАСИЛЬОВИЧ</v>
          </cell>
          <cell r="G11">
            <v>5168.2700000000004</v>
          </cell>
          <cell r="H11">
            <v>43.07</v>
          </cell>
          <cell r="I11">
            <v>5125.2</v>
          </cell>
          <cell r="J11" t="str">
            <v>31.10.2013</v>
          </cell>
          <cell r="K11" t="str">
            <v>30.11.2018</v>
          </cell>
          <cell r="L11">
            <v>118</v>
          </cell>
          <cell r="M11" t="str">
            <v>Власні кошти</v>
          </cell>
          <cell r="N11" t="str">
            <v>ОЗ рах.231 БС 011004 Передавання т/е КТМ</v>
          </cell>
        </row>
        <row r="12">
          <cell r="C12" t="str">
            <v>АТ -105000000054/002</v>
          </cell>
          <cell r="D12">
            <v>105</v>
          </cell>
          <cell r="E12" t="str">
            <v>Автоколона № 1</v>
          </cell>
          <cell r="F12" t="str">
            <v>ГОРГОЦЬКИЙ ОЛЕКСАНДР ВАСИЛЬОВИЧ</v>
          </cell>
          <cell r="G12">
            <v>8512.18</v>
          </cell>
          <cell r="H12">
            <v>70.930000000000007</v>
          </cell>
          <cell r="I12">
            <v>8441.25</v>
          </cell>
          <cell r="J12" t="str">
            <v>17.01.2014</v>
          </cell>
          <cell r="K12" t="str">
            <v>30.11.2018</v>
          </cell>
          <cell r="L12">
            <v>118</v>
          </cell>
          <cell r="M12" t="str">
            <v>Власні кошти</v>
          </cell>
          <cell r="N12" t="str">
            <v>ОЗ рах.231 БС 011004 Передавання т/е КТМ</v>
          </cell>
        </row>
        <row r="13">
          <cell r="C13" t="str">
            <v>АТ -105000000056/002</v>
          </cell>
          <cell r="D13">
            <v>105</v>
          </cell>
          <cell r="E13" t="str">
            <v>Автоколона № 1</v>
          </cell>
          <cell r="F13" t="str">
            <v>ГОРГОЦЬКИЙ ОЛЕКСАНДР ВАСИЛЬОВИЧ</v>
          </cell>
          <cell r="G13">
            <v>8110.11</v>
          </cell>
          <cell r="H13">
            <v>67.58</v>
          </cell>
          <cell r="I13">
            <v>8042.53</v>
          </cell>
          <cell r="J13" t="str">
            <v>17.01.2014</v>
          </cell>
          <cell r="K13" t="str">
            <v>30.11.2018</v>
          </cell>
          <cell r="L13">
            <v>118</v>
          </cell>
          <cell r="M13" t="str">
            <v>Власні кошти</v>
          </cell>
          <cell r="N13" t="str">
            <v>ОЗ рах.231 БС 011004 Передавання т/е КТМ</v>
          </cell>
        </row>
        <row r="14">
          <cell r="C14" t="str">
            <v>АТ -105000000057/002</v>
          </cell>
          <cell r="D14">
            <v>105</v>
          </cell>
          <cell r="E14" t="str">
            <v>Автоколона № 1</v>
          </cell>
          <cell r="F14" t="str">
            <v>ГОРГОЦЬКИЙ ОЛЕКСАНДР ВАСИЛЬОВИЧ</v>
          </cell>
          <cell r="G14">
            <v>8819.75</v>
          </cell>
          <cell r="H14">
            <v>73.5</v>
          </cell>
          <cell r="I14">
            <v>8746.25</v>
          </cell>
          <cell r="J14" t="str">
            <v>17.01.2014</v>
          </cell>
          <cell r="K14" t="str">
            <v>30.11.2018</v>
          </cell>
          <cell r="L14">
            <v>118</v>
          </cell>
          <cell r="M14" t="str">
            <v>Власні кошти</v>
          </cell>
          <cell r="N14" t="str">
            <v>ОЗ рах.231 БС 011004 Передавання т/е КТМ</v>
          </cell>
        </row>
        <row r="15">
          <cell r="C15" t="str">
            <v>СЕА-10510000147/002</v>
          </cell>
          <cell r="D15">
            <v>105</v>
          </cell>
          <cell r="E15" t="str">
            <v>Автоколона № 1</v>
          </cell>
          <cell r="F15" t="str">
            <v>ГОРГОЦЬКИЙ ОЛЕКСАНДР ВАСИЛЬОВИЧ</v>
          </cell>
          <cell r="G15">
            <v>3350.23</v>
          </cell>
          <cell r="H15">
            <v>27.92</v>
          </cell>
          <cell r="I15">
            <v>3322.31</v>
          </cell>
          <cell r="J15" t="str">
            <v>01.12.2011</v>
          </cell>
          <cell r="K15" t="str">
            <v>30.11.2018</v>
          </cell>
          <cell r="L15">
            <v>118</v>
          </cell>
          <cell r="M15" t="str">
            <v>Власні кошти</v>
          </cell>
          <cell r="N15" t="str">
            <v>ОЗ рах.231 БС 011004 Передавання т/е КТМ</v>
          </cell>
        </row>
        <row r="16">
          <cell r="C16" t="str">
            <v>СЕА-10510000067/002</v>
          </cell>
          <cell r="D16">
            <v>105</v>
          </cell>
          <cell r="E16" t="str">
            <v>Автоколона № 1</v>
          </cell>
          <cell r="F16" t="str">
            <v>ГОРГОЦЬКИЙ ОЛЕКСАНДР ВАСИЛЬОВИЧ</v>
          </cell>
          <cell r="G16">
            <v>0.01</v>
          </cell>
          <cell r="H16">
            <v>0</v>
          </cell>
          <cell r="I16">
            <v>0.01</v>
          </cell>
          <cell r="J16" t="str">
            <v>30.11.2011</v>
          </cell>
          <cell r="K16" t="str">
            <v>30.11.2018</v>
          </cell>
          <cell r="L16">
            <v>118</v>
          </cell>
          <cell r="M16" t="str">
            <v>Власні кошти</v>
          </cell>
          <cell r="N16" t="str">
            <v>ОЗ рах.231 БС 011004 Передавання т/е КТМ</v>
          </cell>
        </row>
        <row r="17">
          <cell r="C17" t="str">
            <v>АТ -10500000108/003</v>
          </cell>
          <cell r="D17">
            <v>105</v>
          </cell>
          <cell r="E17" t="str">
            <v>Автоколона № 1</v>
          </cell>
          <cell r="F17" t="str">
            <v>ГОРГОЦЬКИЙ ОЛЕКСАНДР ВАСИЛЬОВИЧ</v>
          </cell>
          <cell r="G17">
            <v>8579.9699999999993</v>
          </cell>
          <cell r="H17">
            <v>71.5</v>
          </cell>
          <cell r="I17">
            <v>8508.4699999999993</v>
          </cell>
          <cell r="J17" t="str">
            <v>13.01.2015</v>
          </cell>
          <cell r="K17" t="str">
            <v>30.11.2018</v>
          </cell>
          <cell r="L17">
            <v>118</v>
          </cell>
          <cell r="M17" t="str">
            <v>Власні кошти</v>
          </cell>
          <cell r="N17" t="str">
            <v>ОЗ рах.231 БС 011004 Передавання т/е КТМ</v>
          </cell>
        </row>
        <row r="18">
          <cell r="C18" t="str">
            <v>АТ -10500000108/002</v>
          </cell>
          <cell r="D18">
            <v>105</v>
          </cell>
          <cell r="E18" t="str">
            <v>Автоколона № 1</v>
          </cell>
          <cell r="F18" t="str">
            <v>ГОРГОЦЬКИЙ ОЛЕКСАНДР ВАСИЛЬОВИЧ</v>
          </cell>
          <cell r="G18">
            <v>0.01</v>
          </cell>
          <cell r="H18">
            <v>0</v>
          </cell>
          <cell r="I18">
            <v>0.01</v>
          </cell>
          <cell r="J18" t="str">
            <v>13.01.2015</v>
          </cell>
          <cell r="K18" t="str">
            <v>30.11.2018</v>
          </cell>
          <cell r="L18">
            <v>118</v>
          </cell>
          <cell r="M18" t="str">
            <v>Власні кошти</v>
          </cell>
          <cell r="N18" t="str">
            <v>ОЗ рах.231 БС 011004 Передавання т/е КТМ</v>
          </cell>
        </row>
        <row r="19">
          <cell r="C19" t="str">
            <v>АТ -105000000078/002</v>
          </cell>
          <cell r="D19">
            <v>105</v>
          </cell>
          <cell r="E19" t="str">
            <v>Автоколона № 1</v>
          </cell>
          <cell r="F19" t="str">
            <v>ГОРГОЦЬКИЙ ОЛЕКСАНДР ВАСИЛЬОВИЧ</v>
          </cell>
          <cell r="G19">
            <v>10022</v>
          </cell>
          <cell r="H19">
            <v>83.52</v>
          </cell>
          <cell r="I19">
            <v>9938.48</v>
          </cell>
          <cell r="J19" t="str">
            <v>15.01.2015</v>
          </cell>
          <cell r="K19" t="str">
            <v>30.11.2018</v>
          </cell>
          <cell r="L19">
            <v>118</v>
          </cell>
          <cell r="M19" t="str">
            <v>Власні кошти</v>
          </cell>
          <cell r="N19" t="str">
            <v>ОЗ рах.231 БС 011004 Передавання т/е КТМ</v>
          </cell>
        </row>
        <row r="20">
          <cell r="C20" t="str">
            <v>СЕА-10598210125/006</v>
          </cell>
          <cell r="D20">
            <v>105</v>
          </cell>
          <cell r="E20" t="str">
            <v>Автоколона № 1</v>
          </cell>
          <cell r="F20" t="str">
            <v>ГОРГОЦЬКИЙ ОЛЕКСАНДР ВАСИЛЬОВИЧ</v>
          </cell>
          <cell r="G20">
            <v>3396.13</v>
          </cell>
          <cell r="H20">
            <v>28.3</v>
          </cell>
          <cell r="I20">
            <v>3367.83</v>
          </cell>
          <cell r="J20" t="str">
            <v>01.12.2011</v>
          </cell>
          <cell r="K20" t="str">
            <v>30.11.2018</v>
          </cell>
          <cell r="L20">
            <v>118</v>
          </cell>
          <cell r="M20" t="str">
            <v>Власні кошти</v>
          </cell>
          <cell r="N20" t="str">
            <v>ОЗ рах.231 БС 011004 Передавання т/е КТМ</v>
          </cell>
        </row>
        <row r="21">
          <cell r="C21" t="str">
            <v>СЕА-10598210125/005</v>
          </cell>
          <cell r="D21">
            <v>105</v>
          </cell>
          <cell r="E21" t="str">
            <v>Автоколона № 1</v>
          </cell>
          <cell r="F21" t="str">
            <v>ГОРГОЦЬКИЙ ОЛЕКСАНДР ВАСИЛЬОВИЧ</v>
          </cell>
          <cell r="G21">
            <v>0.01</v>
          </cell>
          <cell r="H21">
            <v>0</v>
          </cell>
          <cell r="I21">
            <v>0.01</v>
          </cell>
          <cell r="J21" t="str">
            <v>30.11.2011</v>
          </cell>
          <cell r="K21" t="str">
            <v>30.11.2018</v>
          </cell>
          <cell r="L21">
            <v>118</v>
          </cell>
          <cell r="M21" t="str">
            <v>Власні кошти</v>
          </cell>
          <cell r="N21" t="str">
            <v>ОЗ рах.231 БС 011004 Передавання т/е КТМ</v>
          </cell>
        </row>
        <row r="22">
          <cell r="C22" t="str">
            <v>СЕА-10598210125/004</v>
          </cell>
          <cell r="D22">
            <v>105</v>
          </cell>
          <cell r="E22" t="str">
            <v>Автоколона № 1</v>
          </cell>
          <cell r="F22" t="str">
            <v>ГОРГОЦЬКИЙ ОЛЕКСАНДР ВАСИЛЬОВИЧ</v>
          </cell>
          <cell r="G22">
            <v>3442.02</v>
          </cell>
          <cell r="H22">
            <v>28.68</v>
          </cell>
          <cell r="I22">
            <v>3413.34</v>
          </cell>
          <cell r="J22" t="str">
            <v>01.12.2011</v>
          </cell>
          <cell r="K22" t="str">
            <v>30.11.2018</v>
          </cell>
          <cell r="L22">
            <v>118</v>
          </cell>
          <cell r="M22" t="str">
            <v>Власні кошти</v>
          </cell>
          <cell r="N22" t="str">
            <v>ОЗ рах.231 БС 011004 Передавання т/е КТМ</v>
          </cell>
        </row>
        <row r="23">
          <cell r="C23" t="str">
            <v>СЕА-10510000396/002</v>
          </cell>
          <cell r="D23">
            <v>105</v>
          </cell>
          <cell r="E23" t="str">
            <v>Автоколона № 1</v>
          </cell>
          <cell r="F23" t="str">
            <v>ГОРГОЦЬКИЙ ОЛЕКСАНДР ВАСИЛЬОВИЧ</v>
          </cell>
          <cell r="G23">
            <v>4045.18</v>
          </cell>
          <cell r="H23">
            <v>33.71</v>
          </cell>
          <cell r="I23">
            <v>4011.47</v>
          </cell>
          <cell r="J23" t="str">
            <v>01.12.2011</v>
          </cell>
          <cell r="K23" t="str">
            <v>30.11.2018</v>
          </cell>
          <cell r="L23">
            <v>118</v>
          </cell>
          <cell r="M23" t="str">
            <v>Власні кошти</v>
          </cell>
          <cell r="N23" t="str">
            <v>ОЗ рах.231 БС 011004 Передавання т/е КТМ</v>
          </cell>
        </row>
        <row r="24">
          <cell r="C24" t="str">
            <v>СЕА-10510000341/004</v>
          </cell>
          <cell r="D24">
            <v>105</v>
          </cell>
          <cell r="E24" t="str">
            <v>Автоколона № 1</v>
          </cell>
          <cell r="F24" t="str">
            <v>ГОРГОЦЬКИЙ ОЛЕКСАНДР ВАСИЛЬОВИЧ</v>
          </cell>
          <cell r="G24">
            <v>8422.2000000000007</v>
          </cell>
          <cell r="H24">
            <v>70.19</v>
          </cell>
          <cell r="I24">
            <v>8352.01</v>
          </cell>
          <cell r="J24" t="str">
            <v>01.12.2011</v>
          </cell>
          <cell r="K24" t="str">
            <v>30.11.2018</v>
          </cell>
          <cell r="L24">
            <v>118</v>
          </cell>
          <cell r="M24" t="str">
            <v>Власні кошти</v>
          </cell>
          <cell r="N24" t="str">
            <v>ОЗ рах.231 БС 011004 Передавання т/е КТМ</v>
          </cell>
        </row>
        <row r="25">
          <cell r="C25" t="str">
            <v>АТ -10500000026/002</v>
          </cell>
          <cell r="D25">
            <v>105</v>
          </cell>
          <cell r="E25" t="str">
            <v>Автоколона № 1</v>
          </cell>
          <cell r="F25" t="str">
            <v>ГОРГОЦЬКИЙ ОЛЕКСАНДР ВАСИЛЬОВИЧ</v>
          </cell>
          <cell r="G25">
            <v>0.01</v>
          </cell>
          <cell r="H25">
            <v>0</v>
          </cell>
          <cell r="I25">
            <v>0.01</v>
          </cell>
          <cell r="J25" t="str">
            <v>01.01.2013</v>
          </cell>
          <cell r="K25" t="str">
            <v>30.11.2018</v>
          </cell>
          <cell r="L25">
            <v>118</v>
          </cell>
          <cell r="M25" t="str">
            <v>Власні кошти</v>
          </cell>
          <cell r="N25" t="str">
            <v>ОЗ рах.231 БС 011004 Передавання т/е КТМ</v>
          </cell>
        </row>
        <row r="26">
          <cell r="C26" t="str">
            <v>АТ -105000000078/001</v>
          </cell>
          <cell r="D26">
            <v>105</v>
          </cell>
          <cell r="E26" t="str">
            <v>Автоколона № 1</v>
          </cell>
          <cell r="F26" t="str">
            <v>ГОРГОЦЬКИЙ ОЛЕКСАНДР ВАСИЛЬОВИЧ</v>
          </cell>
          <cell r="G26">
            <v>554445.81999999995</v>
          </cell>
          <cell r="H26">
            <v>9240.76</v>
          </cell>
          <cell r="I26">
            <v>545205.06000000006</v>
          </cell>
          <cell r="J26" t="str">
            <v>30.12.2014</v>
          </cell>
          <cell r="K26" t="str">
            <v>30.11.2018</v>
          </cell>
          <cell r="L26">
            <v>58</v>
          </cell>
          <cell r="M26" t="str">
            <v>Власні кошти</v>
          </cell>
          <cell r="N26" t="str">
            <v>ОЗ рах.231 БС 011004 Передавання т/е КТМ</v>
          </cell>
        </row>
        <row r="27">
          <cell r="C27" t="str">
            <v>АТ -105000000073/001</v>
          </cell>
          <cell r="D27">
            <v>105</v>
          </cell>
          <cell r="E27" t="str">
            <v>Автоколона № 1</v>
          </cell>
          <cell r="F27" t="str">
            <v>ГОРГОЦЬКИЙ ОЛЕКСАНДР ВАСИЛЬОВИЧ</v>
          </cell>
          <cell r="G27">
            <v>588112.81999999995</v>
          </cell>
          <cell r="H27">
            <v>9485.69</v>
          </cell>
          <cell r="I27">
            <v>578627.13</v>
          </cell>
          <cell r="J27" t="str">
            <v>31.03.2014</v>
          </cell>
          <cell r="K27" t="str">
            <v>30.11.2018</v>
          </cell>
          <cell r="L27">
            <v>60</v>
          </cell>
          <cell r="M27" t="str">
            <v>Власні кошти</v>
          </cell>
          <cell r="N27" t="str">
            <v>ОЗ рах.231 БС 011004 Передавання т/е КТМ</v>
          </cell>
        </row>
        <row r="28">
          <cell r="C28" t="str">
            <v>АТ -105000000072/001</v>
          </cell>
          <cell r="D28">
            <v>105</v>
          </cell>
          <cell r="E28" t="str">
            <v>Автоколона № 1</v>
          </cell>
          <cell r="F28" t="str">
            <v>ГОРГОЦЬКИЙ ОЛЕКСАНДР ВАСИЛЬОВИЧ</v>
          </cell>
          <cell r="G28">
            <v>588695.81999999995</v>
          </cell>
          <cell r="H28">
            <v>9495.09</v>
          </cell>
          <cell r="I28">
            <v>579200.73</v>
          </cell>
          <cell r="J28" t="str">
            <v>31.03.2014</v>
          </cell>
          <cell r="K28" t="str">
            <v>30.11.2018</v>
          </cell>
          <cell r="L28">
            <v>60</v>
          </cell>
          <cell r="M28" t="str">
            <v>Власні кошти</v>
          </cell>
          <cell r="N28" t="str">
            <v>ОЗ рах.231 БС 011004 Передавання т/е КТМ</v>
          </cell>
        </row>
        <row r="29">
          <cell r="C29" t="str">
            <v>АТ -105000000057/001</v>
          </cell>
          <cell r="D29">
            <v>105</v>
          </cell>
          <cell r="E29" t="str">
            <v>Автоколона № 1</v>
          </cell>
          <cell r="F29" t="str">
            <v>ГОРГОЦЬКИЙ ОЛЕКСАНДР ВАСИЛЬОВИЧ</v>
          </cell>
          <cell r="G29">
            <v>463028.82</v>
          </cell>
          <cell r="H29">
            <v>7468.21</v>
          </cell>
          <cell r="I29">
            <v>455560.61</v>
          </cell>
          <cell r="J29" t="str">
            <v>30.12.2013</v>
          </cell>
          <cell r="K29" t="str">
            <v>30.11.2018</v>
          </cell>
          <cell r="L29">
            <v>60</v>
          </cell>
          <cell r="M29" t="str">
            <v>Власні кошти</v>
          </cell>
          <cell r="N29" t="str">
            <v>ОЗ рах.231 БС 011004 Передавання т/е КТМ</v>
          </cell>
        </row>
        <row r="30">
          <cell r="C30" t="str">
            <v>АТ -105000000056/001</v>
          </cell>
          <cell r="D30">
            <v>105</v>
          </cell>
          <cell r="E30" t="str">
            <v>Автоколона № 1</v>
          </cell>
          <cell r="F30" t="str">
            <v>ГОРГОЦЬКИЙ ОЛЕКСАНДР ВАСИЛЬОВИЧ</v>
          </cell>
          <cell r="G30">
            <v>422528.82</v>
          </cell>
          <cell r="H30">
            <v>6814.98</v>
          </cell>
          <cell r="I30">
            <v>415713.84</v>
          </cell>
          <cell r="J30" t="str">
            <v>30.12.2013</v>
          </cell>
          <cell r="K30" t="str">
            <v>30.11.2018</v>
          </cell>
          <cell r="L30">
            <v>60</v>
          </cell>
          <cell r="M30" t="str">
            <v>Власні кошти</v>
          </cell>
          <cell r="N30" t="str">
            <v>ОЗ рах.231 БС 011004 Передавання т/е КТМ</v>
          </cell>
        </row>
        <row r="31">
          <cell r="C31" t="str">
            <v>АТ -105000000054/001</v>
          </cell>
          <cell r="D31">
            <v>105</v>
          </cell>
          <cell r="E31" t="str">
            <v>Автоколона № 1</v>
          </cell>
          <cell r="F31" t="str">
            <v>ГОРГОЦЬКИЙ ОЛЕКСАНДР ВАСИЛЬОВИЧ</v>
          </cell>
          <cell r="G31">
            <v>459195.82</v>
          </cell>
          <cell r="H31">
            <v>7406.38</v>
          </cell>
          <cell r="I31">
            <v>451789.44</v>
          </cell>
          <cell r="J31" t="str">
            <v>30.12.2013</v>
          </cell>
          <cell r="K31" t="str">
            <v>30.11.2018</v>
          </cell>
          <cell r="L31">
            <v>60</v>
          </cell>
          <cell r="M31" t="str">
            <v>Власні кошти</v>
          </cell>
          <cell r="N31" t="str">
            <v>ОЗ рах.231 БС 011004 Передавання т/е КТМ</v>
          </cell>
        </row>
        <row r="32">
          <cell r="C32" t="str">
            <v>АТ -105000000051/001</v>
          </cell>
          <cell r="D32">
            <v>105</v>
          </cell>
          <cell r="E32" t="str">
            <v>Автоколона № 1</v>
          </cell>
          <cell r="F32" t="str">
            <v>ГОРГОЦЬКИЙ ОЛЕКСАНДР ВАСИЛЬОВИЧ</v>
          </cell>
          <cell r="G32">
            <v>868028.82</v>
          </cell>
          <cell r="H32">
            <v>14000.46</v>
          </cell>
          <cell r="I32">
            <v>854028.36</v>
          </cell>
          <cell r="J32" t="str">
            <v>25.12.2013</v>
          </cell>
          <cell r="K32" t="str">
            <v>30.11.2018</v>
          </cell>
          <cell r="L32">
            <v>60</v>
          </cell>
          <cell r="M32" t="str">
            <v>Власні кошти</v>
          </cell>
          <cell r="N32" t="str">
            <v>ОЗ рах.231 БС 011004 Передавання т/е КТМ</v>
          </cell>
        </row>
        <row r="33">
          <cell r="C33" t="str">
            <v>АТ -105000000050/001</v>
          </cell>
          <cell r="D33">
            <v>105</v>
          </cell>
          <cell r="E33" t="str">
            <v>Автоколона № 1</v>
          </cell>
          <cell r="F33" t="str">
            <v>ГОРГОЦЬКИЙ ОЛЕКСАНДР ВАСИЛЬОВИЧ</v>
          </cell>
          <cell r="G33">
            <v>871195.82</v>
          </cell>
          <cell r="H33">
            <v>14051.55</v>
          </cell>
          <cell r="I33">
            <v>857144.27</v>
          </cell>
          <cell r="J33" t="str">
            <v>25.12.2013</v>
          </cell>
          <cell r="K33" t="str">
            <v>30.11.2018</v>
          </cell>
          <cell r="L33">
            <v>60</v>
          </cell>
          <cell r="M33" t="str">
            <v>Власні кошти</v>
          </cell>
          <cell r="N33" t="str">
            <v>ОЗ рах.231 БС 011004 Передавання т/е КТМ</v>
          </cell>
        </row>
        <row r="34">
          <cell r="C34" t="str">
            <v>АТ -105000000042/001</v>
          </cell>
          <cell r="D34">
            <v>105</v>
          </cell>
          <cell r="E34" t="str">
            <v>Автоколона № 1</v>
          </cell>
          <cell r="F34" t="str">
            <v>ГОРГОЦЬКИЙ ОЛЕКСАНДР ВАСИЛЬОВИЧ</v>
          </cell>
          <cell r="G34">
            <v>440612.82</v>
          </cell>
          <cell r="H34">
            <v>7106.66</v>
          </cell>
          <cell r="I34">
            <v>433506.16</v>
          </cell>
          <cell r="J34" t="str">
            <v>31.10.2013</v>
          </cell>
          <cell r="K34" t="str">
            <v>30.11.2018</v>
          </cell>
          <cell r="L34">
            <v>60</v>
          </cell>
          <cell r="M34" t="str">
            <v>Власні кошти</v>
          </cell>
          <cell r="N34" t="str">
            <v>ОЗ рах.231 БС 011004 Передавання т/е КТМ</v>
          </cell>
        </row>
        <row r="35">
          <cell r="C35" t="str">
            <v>АТ -10500000026/001</v>
          </cell>
          <cell r="D35">
            <v>105</v>
          </cell>
          <cell r="E35" t="str">
            <v>Автоколона № 1</v>
          </cell>
          <cell r="F35" t="str">
            <v>ГОРГОЦЬКИЙ ОЛЕКСАНДР ВАСИЛЬОВИЧ</v>
          </cell>
          <cell r="G35">
            <v>835612.82</v>
          </cell>
          <cell r="H35">
            <v>13926.88</v>
          </cell>
          <cell r="I35">
            <v>821685.94</v>
          </cell>
          <cell r="J35" t="str">
            <v>28.12.2012</v>
          </cell>
          <cell r="K35" t="str">
            <v>30.11.2018</v>
          </cell>
          <cell r="L35">
            <v>58</v>
          </cell>
          <cell r="M35" t="str">
            <v>Власні кошти</v>
          </cell>
          <cell r="N35" t="str">
            <v>ОЗ рах.231 БС 011004 Передавання т/е КТМ</v>
          </cell>
        </row>
        <row r="36">
          <cell r="C36" t="str">
            <v>СЕА-10598210164/000</v>
          </cell>
          <cell r="D36">
            <v>105</v>
          </cell>
          <cell r="E36" t="str">
            <v>Автоколона № 1</v>
          </cell>
          <cell r="F36" t="str">
            <v>ГОРГОЦЬКИЙ ОЛЕКСАНДР ВАСИЛЬОВИЧ</v>
          </cell>
          <cell r="G36">
            <v>85695.82</v>
          </cell>
          <cell r="H36">
            <v>1428.26</v>
          </cell>
          <cell r="I36">
            <v>84267.56</v>
          </cell>
          <cell r="J36" t="str">
            <v>30.11.2011</v>
          </cell>
          <cell r="K36" t="str">
            <v>30.11.2018</v>
          </cell>
          <cell r="L36">
            <v>58</v>
          </cell>
          <cell r="M36" t="str">
            <v>Власні кошти</v>
          </cell>
          <cell r="N36" t="str">
            <v>ОЗ рах.231 БС 011004 Передавання т/е КТМ</v>
          </cell>
        </row>
        <row r="37">
          <cell r="C37" t="str">
            <v>СЕА-10598210157/000</v>
          </cell>
          <cell r="D37">
            <v>105</v>
          </cell>
          <cell r="E37" t="str">
            <v>Автоколона № 1</v>
          </cell>
          <cell r="F37" t="str">
            <v>ГОРГОЦЬКИЙ ОЛЕКСАНДР ВАСИЛЬОВИЧ</v>
          </cell>
          <cell r="G37">
            <v>106695.82</v>
          </cell>
          <cell r="H37">
            <v>1778.26</v>
          </cell>
          <cell r="I37">
            <v>104917.56</v>
          </cell>
          <cell r="J37" t="str">
            <v>21.11.2011</v>
          </cell>
          <cell r="K37" t="str">
            <v>30.11.2018</v>
          </cell>
          <cell r="L37">
            <v>58</v>
          </cell>
          <cell r="M37" t="str">
            <v>Власні кошти</v>
          </cell>
          <cell r="N37" t="str">
            <v>ОЗ рах.231 БС 011004 Передавання т/е КТМ</v>
          </cell>
        </row>
        <row r="38">
          <cell r="C38" t="str">
            <v>СЕА-10598210154/000</v>
          </cell>
          <cell r="D38">
            <v>105</v>
          </cell>
          <cell r="E38" t="str">
            <v>Автоколона № 1</v>
          </cell>
          <cell r="F38" t="str">
            <v>ГОРГОЦЬКИЙ ОЛЕКСАНДР ВАСИЛЬОВИЧ</v>
          </cell>
          <cell r="G38">
            <v>111945.82</v>
          </cell>
          <cell r="H38">
            <v>1865.76</v>
          </cell>
          <cell r="I38">
            <v>110080.06</v>
          </cell>
          <cell r="J38" t="str">
            <v>21.11.2011</v>
          </cell>
          <cell r="K38" t="str">
            <v>30.11.2018</v>
          </cell>
          <cell r="L38">
            <v>58</v>
          </cell>
          <cell r="M38" t="str">
            <v>Власні кошти</v>
          </cell>
          <cell r="N38" t="str">
            <v>ОЗ рах.231 БС 011004 Передавання т/е КТМ</v>
          </cell>
        </row>
        <row r="39">
          <cell r="C39" t="str">
            <v>СЕА-10598210149/000</v>
          </cell>
          <cell r="D39">
            <v>105</v>
          </cell>
          <cell r="E39" t="str">
            <v>Автоколона № 1</v>
          </cell>
          <cell r="F39" t="str">
            <v>ГОРГОЦЬКИЙ ОЛЕКСАНДР ВАСИЛЬОВИЧ</v>
          </cell>
          <cell r="G39">
            <v>81862.820000000007</v>
          </cell>
          <cell r="H39">
            <v>1364.38</v>
          </cell>
          <cell r="I39">
            <v>80498.44</v>
          </cell>
          <cell r="J39" t="str">
            <v>31.10.2011</v>
          </cell>
          <cell r="K39" t="str">
            <v>30.11.2018</v>
          </cell>
          <cell r="L39">
            <v>58</v>
          </cell>
          <cell r="M39" t="str">
            <v>Власні кошти</v>
          </cell>
          <cell r="N39" t="str">
            <v>ОЗ рах.231 БС 011004 Передавання т/е КТМ</v>
          </cell>
        </row>
        <row r="40">
          <cell r="C40" t="str">
            <v>СЕА-10598210148/000</v>
          </cell>
          <cell r="D40">
            <v>105</v>
          </cell>
          <cell r="E40" t="str">
            <v>Автоколона № 1</v>
          </cell>
          <cell r="F40" t="str">
            <v>ГОРГОЦЬКИЙ ОЛЕКСАНДР ВАСИЛЬОВИЧ</v>
          </cell>
          <cell r="G40">
            <v>82445.820000000007</v>
          </cell>
          <cell r="H40">
            <v>1374.1</v>
          </cell>
          <cell r="I40">
            <v>81071.72</v>
          </cell>
          <cell r="J40" t="str">
            <v>20.09.2011</v>
          </cell>
          <cell r="K40" t="str">
            <v>30.11.2018</v>
          </cell>
          <cell r="L40">
            <v>58</v>
          </cell>
          <cell r="M40" t="str">
            <v>Власні кошти</v>
          </cell>
          <cell r="N40" t="str">
            <v>ОЗ рах.231 БС 011004 Передавання т/е КТМ</v>
          </cell>
        </row>
        <row r="41">
          <cell r="C41" t="str">
            <v>СЕА-10598210145/000</v>
          </cell>
          <cell r="D41">
            <v>105</v>
          </cell>
          <cell r="E41" t="str">
            <v>Автоколона № 1</v>
          </cell>
          <cell r="F41" t="str">
            <v>ГОРГОЦЬКИЙ ОЛЕКСАНДР ВАСИЛЬОВИЧ</v>
          </cell>
          <cell r="G41">
            <v>85695.82</v>
          </cell>
          <cell r="H41">
            <v>1428.26</v>
          </cell>
          <cell r="I41">
            <v>84267.56</v>
          </cell>
          <cell r="J41" t="str">
            <v>20.09.2011</v>
          </cell>
          <cell r="K41" t="str">
            <v>30.11.2018</v>
          </cell>
          <cell r="L41">
            <v>58</v>
          </cell>
          <cell r="M41" t="str">
            <v>Власні кошти</v>
          </cell>
          <cell r="N41" t="str">
            <v>ОЗ рах.231 БС 011004 Передавання т/е КТМ</v>
          </cell>
        </row>
        <row r="42">
          <cell r="C42" t="str">
            <v>ЕН -10500003446/000</v>
          </cell>
          <cell r="D42">
            <v>105</v>
          </cell>
          <cell r="E42" t="str">
            <v>Автоколона № 1</v>
          </cell>
          <cell r="F42" t="str">
            <v>ГОРГОЦЬКИЙ ОЛЕКСАНДР ВАСИЛЬОВИЧ</v>
          </cell>
          <cell r="G42">
            <v>66195.820000000007</v>
          </cell>
          <cell r="H42">
            <v>1103.26</v>
          </cell>
          <cell r="I42">
            <v>65092.56</v>
          </cell>
          <cell r="J42" t="str">
            <v>30.12.2009</v>
          </cell>
          <cell r="K42" t="str">
            <v>30.11.2018</v>
          </cell>
          <cell r="L42">
            <v>58</v>
          </cell>
          <cell r="M42" t="str">
            <v>Власні кошти</v>
          </cell>
          <cell r="N42" t="str">
            <v>ОЗ рах.231 БС 011004 Передавання т/е КТМ</v>
          </cell>
        </row>
        <row r="43">
          <cell r="C43" t="str">
            <v>ЗЕ -10500038008/000</v>
          </cell>
          <cell r="D43">
            <v>105</v>
          </cell>
          <cell r="E43" t="str">
            <v>Автоколона № 1</v>
          </cell>
          <cell r="F43" t="str">
            <v>ГОРГОЦЬКИЙ ОЛЕКСАНДР ВАСИЛЬОВИЧ</v>
          </cell>
          <cell r="G43">
            <v>440613.42</v>
          </cell>
          <cell r="H43">
            <v>7343.56</v>
          </cell>
          <cell r="I43">
            <v>433269.86</v>
          </cell>
          <cell r="J43" t="str">
            <v>30.09.2005</v>
          </cell>
          <cell r="K43" t="str">
            <v>30.11.2018</v>
          </cell>
          <cell r="L43">
            <v>58</v>
          </cell>
          <cell r="M43" t="str">
            <v>Власні кошти</v>
          </cell>
          <cell r="N43" t="str">
            <v>ОЗ рах.231 БС 011004 Передавання т/е КТМ</v>
          </cell>
        </row>
        <row r="44">
          <cell r="C44" t="str">
            <v>СЕА-10510000067/001</v>
          </cell>
          <cell r="D44">
            <v>105</v>
          </cell>
          <cell r="E44" t="str">
            <v>Автоколона № 1</v>
          </cell>
          <cell r="F44" t="str">
            <v>ГОРГОЦЬКИЙ ОЛЕКСАНДР ВАСИЛЬОВИЧ</v>
          </cell>
          <cell r="G44">
            <v>586113.42000000004</v>
          </cell>
          <cell r="H44">
            <v>9768.56</v>
          </cell>
          <cell r="I44">
            <v>576344.86</v>
          </cell>
          <cell r="J44" t="str">
            <v>29.10.2007</v>
          </cell>
          <cell r="K44" t="str">
            <v>30.11.2018</v>
          </cell>
          <cell r="L44">
            <v>58</v>
          </cell>
          <cell r="M44" t="str">
            <v>Власні кошти</v>
          </cell>
          <cell r="N44" t="str">
            <v>ОЗ рах.231 БС 011004 Передавання т/е КТМ</v>
          </cell>
        </row>
        <row r="45">
          <cell r="C45" t="str">
            <v>СЕА-10510000145/000</v>
          </cell>
          <cell r="D45">
            <v>105</v>
          </cell>
          <cell r="E45" t="str">
            <v>Автоколона № 1</v>
          </cell>
          <cell r="F45" t="str">
            <v>ГОРГОЦЬКИЙ ОЛЕКСАНДР ВАСИЛЬОВИЧ</v>
          </cell>
          <cell r="G45">
            <v>59612.82</v>
          </cell>
          <cell r="H45">
            <v>993.55</v>
          </cell>
          <cell r="I45">
            <v>58619.27</v>
          </cell>
          <cell r="J45" t="str">
            <v>23.10.2008</v>
          </cell>
          <cell r="K45" t="str">
            <v>30.11.2018</v>
          </cell>
          <cell r="L45">
            <v>58</v>
          </cell>
          <cell r="M45" t="str">
            <v>Власні кошти</v>
          </cell>
          <cell r="N45" t="str">
            <v>ОЗ рах.231 БС 011004 Передавання т/е КТМ</v>
          </cell>
        </row>
        <row r="46">
          <cell r="C46" t="str">
            <v>СЕА-10510000144/000</v>
          </cell>
          <cell r="D46">
            <v>105</v>
          </cell>
          <cell r="E46" t="str">
            <v>Автоколона № 1</v>
          </cell>
          <cell r="F46" t="str">
            <v>ГОРГОЦЬКИЙ ОЛЕКСАНДР ВАСИЛЬОВИЧ</v>
          </cell>
          <cell r="G46">
            <v>460445.82</v>
          </cell>
          <cell r="H46">
            <v>7674.1</v>
          </cell>
          <cell r="I46">
            <v>452771.72</v>
          </cell>
          <cell r="J46" t="str">
            <v>23.10.2008</v>
          </cell>
          <cell r="K46" t="str">
            <v>30.11.2018</v>
          </cell>
          <cell r="L46">
            <v>58</v>
          </cell>
          <cell r="M46" t="str">
            <v>Власні кошти</v>
          </cell>
          <cell r="N46" t="str">
            <v>ОЗ рах.231 БС 011004 Передавання т/е КТМ</v>
          </cell>
        </row>
        <row r="47">
          <cell r="C47" t="str">
            <v>СЕА-10510000128/000</v>
          </cell>
          <cell r="D47">
            <v>105</v>
          </cell>
          <cell r="E47" t="str">
            <v>Автоколона № 1</v>
          </cell>
          <cell r="F47" t="str">
            <v>ГОРГОЦЬКИЙ ОЛЕКСАНДР ВАСИЛЬОВИЧ</v>
          </cell>
          <cell r="G47">
            <v>231195.82</v>
          </cell>
          <cell r="H47">
            <v>3853.26</v>
          </cell>
          <cell r="I47">
            <v>227342.56</v>
          </cell>
          <cell r="J47" t="str">
            <v>08.08.2008</v>
          </cell>
          <cell r="K47" t="str">
            <v>30.11.2018</v>
          </cell>
          <cell r="L47">
            <v>58</v>
          </cell>
          <cell r="M47" t="str">
            <v>Власні кошти</v>
          </cell>
          <cell r="N47" t="str">
            <v>ОЗ рах.231 БС 011004 Передавання т/е КТМ</v>
          </cell>
        </row>
        <row r="48">
          <cell r="C48" t="str">
            <v>СЕА-10500005134/000</v>
          </cell>
          <cell r="D48">
            <v>105</v>
          </cell>
          <cell r="E48" t="str">
            <v>Автоколона № 1</v>
          </cell>
          <cell r="F48" t="str">
            <v>ГОРГОЦЬКИЙ ОЛЕКСАНДР ВАСИЛЬОВИЧ</v>
          </cell>
          <cell r="G48">
            <v>67113.42</v>
          </cell>
          <cell r="H48">
            <v>1118.56</v>
          </cell>
          <cell r="I48">
            <v>65994.86</v>
          </cell>
          <cell r="J48" t="str">
            <v>17.04.2006</v>
          </cell>
          <cell r="K48" t="str">
            <v>30.11.2018</v>
          </cell>
          <cell r="L48">
            <v>58</v>
          </cell>
          <cell r="M48" t="str">
            <v>Власні кошти</v>
          </cell>
          <cell r="N48" t="str">
            <v>ОЗ рах.231 БС 011004 Передавання т/е КТМ</v>
          </cell>
        </row>
        <row r="49">
          <cell r="C49" t="str">
            <v>СЕА-10500005101/000</v>
          </cell>
          <cell r="D49">
            <v>105</v>
          </cell>
          <cell r="E49" t="str">
            <v>Автоколона № 1</v>
          </cell>
          <cell r="F49" t="str">
            <v>ГОРГОЦЬКИЙ ОЛЕКСАНДР ВАСИЛЬОВИЧ</v>
          </cell>
          <cell r="G49">
            <v>60529.42</v>
          </cell>
          <cell r="H49">
            <v>1008.82</v>
          </cell>
          <cell r="I49">
            <v>59520.6</v>
          </cell>
          <cell r="J49" t="str">
            <v>26.05.2005</v>
          </cell>
          <cell r="K49" t="str">
            <v>30.11.2018</v>
          </cell>
          <cell r="L49">
            <v>58</v>
          </cell>
          <cell r="M49" t="str">
            <v>Власні кошти</v>
          </cell>
          <cell r="N49" t="str">
            <v>ОЗ рах.231 БС 011004 Передавання т/е КТМ</v>
          </cell>
        </row>
        <row r="50">
          <cell r="C50" t="str">
            <v>СЕА-10510000147/001</v>
          </cell>
          <cell r="D50">
            <v>105</v>
          </cell>
          <cell r="E50" t="str">
            <v>Автоколона № 1</v>
          </cell>
          <cell r="F50" t="str">
            <v>ГОРГОЦЬКИЙ ОЛЕКСАНДР ВАСИЛЬОВИЧ</v>
          </cell>
          <cell r="G50">
            <v>338778.82</v>
          </cell>
          <cell r="H50">
            <v>5646.31</v>
          </cell>
          <cell r="I50">
            <v>333132.51</v>
          </cell>
          <cell r="J50" t="str">
            <v>30.10.2008</v>
          </cell>
          <cell r="K50" t="str">
            <v>30.11.2018</v>
          </cell>
          <cell r="L50">
            <v>58</v>
          </cell>
          <cell r="M50" t="str">
            <v>Власні кошти</v>
          </cell>
          <cell r="N50" t="str">
            <v>ОЗ рах.231 БС 011004 Передавання т/е КТМ</v>
          </cell>
        </row>
        <row r="51">
          <cell r="C51" t="str">
            <v>СЕА-10510000396/001</v>
          </cell>
          <cell r="D51">
            <v>105</v>
          </cell>
          <cell r="E51" t="str">
            <v>Автоколона № 1</v>
          </cell>
          <cell r="F51" t="str">
            <v>ГОРГОЦЬКИЙ ОЛЕКСАНДР ВАСИЛЬОВИЧ</v>
          </cell>
          <cell r="G51">
            <v>232278.82</v>
          </cell>
          <cell r="H51">
            <v>3871.31</v>
          </cell>
          <cell r="I51">
            <v>228407.51</v>
          </cell>
          <cell r="J51" t="str">
            <v>30.12.2005</v>
          </cell>
          <cell r="K51" t="str">
            <v>30.11.2018</v>
          </cell>
          <cell r="L51">
            <v>58</v>
          </cell>
          <cell r="M51" t="str">
            <v>Власні кошти</v>
          </cell>
          <cell r="N51" t="str">
            <v>ОЗ рах.231 БС 011004 Передавання т/е КТМ</v>
          </cell>
        </row>
        <row r="52">
          <cell r="C52" t="str">
            <v>СЕА-10510000341/001</v>
          </cell>
          <cell r="D52">
            <v>105</v>
          </cell>
          <cell r="E52" t="str">
            <v>Автоколона № 1</v>
          </cell>
          <cell r="F52" t="str">
            <v>ГОРГОЦЬКИЙ ОЛЕКСАНДР ВАСИЛЬОВИЧ</v>
          </cell>
          <cell r="G52">
            <v>345363.42</v>
          </cell>
          <cell r="H52">
            <v>5756.06</v>
          </cell>
          <cell r="I52">
            <v>339607.36</v>
          </cell>
          <cell r="J52" t="str">
            <v>30.11.2001</v>
          </cell>
          <cell r="K52" t="str">
            <v>30.11.2018</v>
          </cell>
          <cell r="L52">
            <v>58</v>
          </cell>
          <cell r="M52" t="str">
            <v>Власні кошти</v>
          </cell>
          <cell r="N52" t="str">
            <v>ОЗ рах.231 БС 011004 Передавання т/е КТМ</v>
          </cell>
        </row>
        <row r="53">
          <cell r="C53" t="str">
            <v>СЕА-10510000325/000</v>
          </cell>
          <cell r="D53">
            <v>105</v>
          </cell>
          <cell r="E53" t="str">
            <v>Автоколона № 1</v>
          </cell>
          <cell r="F53" t="str">
            <v>ГОРГОЦЬКИЙ ОЛЕКСАНДР ВАСИЛЬОВИЧ</v>
          </cell>
          <cell r="G53">
            <v>129195.82</v>
          </cell>
          <cell r="H53">
            <v>2153.2600000000002</v>
          </cell>
          <cell r="I53">
            <v>127042.56</v>
          </cell>
          <cell r="J53" t="str">
            <v>01.04.1993</v>
          </cell>
          <cell r="K53" t="str">
            <v>30.11.2018</v>
          </cell>
          <cell r="L53">
            <v>58</v>
          </cell>
          <cell r="M53" t="str">
            <v>Власні кошти</v>
          </cell>
          <cell r="N53" t="str">
            <v>ОЗ рах.231 БС 011004 Передавання т/е КТМ</v>
          </cell>
        </row>
        <row r="54">
          <cell r="C54" t="str">
            <v>СЕА-10510000340/000</v>
          </cell>
          <cell r="D54">
            <v>105</v>
          </cell>
          <cell r="E54" t="str">
            <v>Автоколона № 1</v>
          </cell>
          <cell r="F54" t="str">
            <v>ГОРГОЦЬКИЙ ОЛЕКСАНДР ВАСИЛЬОВИЧ</v>
          </cell>
          <cell r="G54">
            <v>146695.82</v>
          </cell>
          <cell r="H54">
            <v>2444.9299999999998</v>
          </cell>
          <cell r="I54">
            <v>144250.89000000001</v>
          </cell>
          <cell r="J54" t="str">
            <v>25.04.2001</v>
          </cell>
          <cell r="K54" t="str">
            <v>30.11.2018</v>
          </cell>
          <cell r="L54">
            <v>58</v>
          </cell>
          <cell r="M54" t="str">
            <v>Власні кошти</v>
          </cell>
          <cell r="N54" t="str">
            <v>ОЗ рах.231 БС 011004 Передавання т/е КТМ</v>
          </cell>
        </row>
        <row r="55">
          <cell r="C55" t="str">
            <v>СЕА-10510000365/000</v>
          </cell>
          <cell r="D55">
            <v>105</v>
          </cell>
          <cell r="E55" t="str">
            <v>Автоколона № 1</v>
          </cell>
          <cell r="F55" t="str">
            <v>ГОРГОЦЬКИЙ ОЛЕКСАНДР ВАСИЛЬОВИЧ</v>
          </cell>
          <cell r="G55">
            <v>146695.82</v>
          </cell>
          <cell r="H55">
            <v>2444.9299999999998</v>
          </cell>
          <cell r="I55">
            <v>144250.89000000001</v>
          </cell>
          <cell r="J55" t="str">
            <v>25.04.2001</v>
          </cell>
          <cell r="K55" t="str">
            <v>30.11.2018</v>
          </cell>
          <cell r="L55">
            <v>58</v>
          </cell>
          <cell r="M55" t="str">
            <v>Власні кошти</v>
          </cell>
          <cell r="N55" t="str">
            <v>ОЗ рах.231 БС 011004 Передавання т/е КТМ</v>
          </cell>
        </row>
        <row r="56">
          <cell r="C56" t="str">
            <v>СЕА-10510000338/000</v>
          </cell>
          <cell r="D56">
            <v>105</v>
          </cell>
          <cell r="E56" t="str">
            <v>Автоколона № 1</v>
          </cell>
          <cell r="F56" t="str">
            <v>ГОРГОЦЬКИЙ ОЛЕКСАНДР ВАСИЛЬОВИЧ</v>
          </cell>
          <cell r="G56">
            <v>146695.82</v>
          </cell>
          <cell r="H56">
            <v>2444.9299999999998</v>
          </cell>
          <cell r="I56">
            <v>144250.89000000001</v>
          </cell>
          <cell r="J56" t="str">
            <v>25.04.2001</v>
          </cell>
          <cell r="K56" t="str">
            <v>30.11.2018</v>
          </cell>
          <cell r="L56">
            <v>58</v>
          </cell>
          <cell r="M56" t="str">
            <v>Власні кошти</v>
          </cell>
          <cell r="N56" t="str">
            <v>ОЗ рах.231 БС 011004 Передавання т/е КТМ</v>
          </cell>
        </row>
        <row r="57">
          <cell r="C57" t="str">
            <v>СЕА-10598210125/003</v>
          </cell>
          <cell r="D57">
            <v>105</v>
          </cell>
          <cell r="E57" t="str">
            <v>Автоколона № 1</v>
          </cell>
          <cell r="F57" t="str">
            <v>ГОРГОЦЬКИЙ ОЛЕКСАНДР ВАСИЛЬОВИЧ</v>
          </cell>
          <cell r="G57">
            <v>835612.82</v>
          </cell>
          <cell r="H57">
            <v>13926.88</v>
          </cell>
          <cell r="I57">
            <v>821685.94</v>
          </cell>
          <cell r="J57" t="str">
            <v>24.06.2011</v>
          </cell>
          <cell r="K57" t="str">
            <v>30.11.2018</v>
          </cell>
          <cell r="L57">
            <v>58</v>
          </cell>
          <cell r="M57" t="str">
            <v>Власні кошти</v>
          </cell>
          <cell r="N57" t="str">
            <v>ОЗ рах.231 БС 011004 Передавання т/е КТМ</v>
          </cell>
        </row>
        <row r="58">
          <cell r="C58" t="str">
            <v>СЕА-10500007580/000</v>
          </cell>
          <cell r="D58">
            <v>105</v>
          </cell>
          <cell r="E58" t="str">
            <v>Автоколона № 1</v>
          </cell>
          <cell r="F58" t="str">
            <v>ГОРГОЦЬКИЙ ОЛЕКСАНДР ВАСИЛЬОВИЧ</v>
          </cell>
          <cell r="G58">
            <v>1</v>
          </cell>
          <cell r="H58">
            <v>0.25</v>
          </cell>
          <cell r="I58">
            <v>0.75</v>
          </cell>
          <cell r="J58" t="str">
            <v>01.12.1999</v>
          </cell>
          <cell r="K58" t="str">
            <v>31.05.2018</v>
          </cell>
          <cell r="L58">
            <v>52</v>
          </cell>
          <cell r="M58" t="str">
            <v>За рішенням КМДА</v>
          </cell>
          <cell r="N58" t="str">
            <v>ОЗ рах.949 БС 172004</v>
          </cell>
          <cell r="O58" t="str">
            <v>!</v>
          </cell>
        </row>
        <row r="59">
          <cell r="C59" t="str">
            <v>СЕА-10500007645/000</v>
          </cell>
          <cell r="D59">
            <v>105</v>
          </cell>
          <cell r="E59" t="str">
            <v>Автоколона № 1</v>
          </cell>
          <cell r="F59" t="str">
            <v>ГОРГОЦЬКИЙ ОЛЕКСАНДР ВАСИЛЬОВИЧ</v>
          </cell>
          <cell r="G59">
            <v>1</v>
          </cell>
          <cell r="H59">
            <v>0.25</v>
          </cell>
          <cell r="I59">
            <v>0.75</v>
          </cell>
          <cell r="J59" t="str">
            <v>28.04.1989</v>
          </cell>
          <cell r="K59" t="str">
            <v>31.05.2018</v>
          </cell>
          <cell r="L59">
            <v>52</v>
          </cell>
          <cell r="M59" t="str">
            <v>За рішенням КМДА</v>
          </cell>
          <cell r="N59" t="str">
            <v>ОЗ рах.949 БС 172004</v>
          </cell>
          <cell r="O59" t="str">
            <v>!</v>
          </cell>
        </row>
        <row r="60">
          <cell r="C60" t="str">
            <v>СЕА-10500075361/001</v>
          </cell>
          <cell r="D60">
            <v>105</v>
          </cell>
          <cell r="E60" t="str">
            <v>Автоколона № 1</v>
          </cell>
          <cell r="F60" t="str">
            <v>ГОРГОЦЬКИЙ ОЛЕКСАНДР ВАСИЛЬОВИЧ</v>
          </cell>
          <cell r="G60">
            <v>137431.94</v>
          </cell>
          <cell r="H60">
            <v>69861.23</v>
          </cell>
          <cell r="I60">
            <v>67570.710000000006</v>
          </cell>
          <cell r="J60" t="str">
            <v>01.11.1992</v>
          </cell>
          <cell r="K60" t="str">
            <v>31.05.2018</v>
          </cell>
          <cell r="L60">
            <v>52</v>
          </cell>
          <cell r="M60" t="str">
            <v>За рішенням КМДА</v>
          </cell>
          <cell r="N60" t="str">
            <v>ОЗ рах.949 БС 172004</v>
          </cell>
          <cell r="O60" t="str">
            <v>!</v>
          </cell>
        </row>
        <row r="61">
          <cell r="C61" t="str">
            <v>СЕА-10500007527/000</v>
          </cell>
          <cell r="D61">
            <v>105</v>
          </cell>
          <cell r="E61" t="str">
            <v>Автоколона № 1</v>
          </cell>
          <cell r="F61" t="str">
            <v>ГОРГОЦЬКИЙ ОЛЕКСАНДР ВАСИЛЬОВИЧ</v>
          </cell>
          <cell r="G61">
            <v>1</v>
          </cell>
          <cell r="H61">
            <v>0.25</v>
          </cell>
          <cell r="I61">
            <v>0.75</v>
          </cell>
          <cell r="J61" t="str">
            <v>01.02.1997</v>
          </cell>
          <cell r="K61" t="str">
            <v>31.05.2018</v>
          </cell>
          <cell r="L61">
            <v>52</v>
          </cell>
          <cell r="M61" t="str">
            <v>За рішенням КМДА</v>
          </cell>
          <cell r="N61" t="str">
            <v>ОЗ рах.949 БС 172004</v>
          </cell>
          <cell r="O61" t="str">
            <v>!</v>
          </cell>
        </row>
        <row r="62">
          <cell r="C62" t="str">
            <v>СЕА-10500013002/001</v>
          </cell>
          <cell r="D62">
            <v>105</v>
          </cell>
          <cell r="E62" t="str">
            <v>Автоколона № 1</v>
          </cell>
          <cell r="F62" t="str">
            <v>ГОРГОЦЬКИЙ ОЛЕКСАНДР ВАСИЛЬОВИЧ</v>
          </cell>
          <cell r="G62">
            <v>1</v>
          </cell>
          <cell r="H62">
            <v>0.25</v>
          </cell>
          <cell r="I62">
            <v>0.75</v>
          </cell>
          <cell r="J62" t="str">
            <v>01.12.2000</v>
          </cell>
          <cell r="K62" t="str">
            <v>31.05.2018</v>
          </cell>
          <cell r="L62">
            <v>52</v>
          </cell>
          <cell r="M62" t="str">
            <v>За рішенням КМДА</v>
          </cell>
          <cell r="N62" t="str">
            <v>ОЗ рах.949 БС 172004</v>
          </cell>
          <cell r="O62" t="str">
            <v>!</v>
          </cell>
        </row>
        <row r="63">
          <cell r="C63" t="str">
            <v>СЕА-10500007528/000</v>
          </cell>
          <cell r="D63">
            <v>105</v>
          </cell>
          <cell r="E63" t="str">
            <v>Автоколона № 1</v>
          </cell>
          <cell r="F63" t="str">
            <v>ГОРГОЦЬКИЙ ОЛЕКСАНДР ВАСИЛЬОВИЧ</v>
          </cell>
          <cell r="G63">
            <v>1</v>
          </cell>
          <cell r="H63">
            <v>0.25</v>
          </cell>
          <cell r="I63">
            <v>0.75</v>
          </cell>
          <cell r="J63" t="str">
            <v>01.05.1998</v>
          </cell>
          <cell r="K63" t="str">
            <v>31.05.2018</v>
          </cell>
          <cell r="L63">
            <v>52</v>
          </cell>
          <cell r="M63" t="str">
            <v>За рішенням КМДА</v>
          </cell>
          <cell r="N63" t="str">
            <v>ОЗ рах.949 БС 172004</v>
          </cell>
          <cell r="O63" t="str">
            <v>!</v>
          </cell>
        </row>
        <row r="64">
          <cell r="C64" t="str">
            <v>СЕА-10500000002/001</v>
          </cell>
          <cell r="D64">
            <v>105</v>
          </cell>
          <cell r="E64" t="str">
            <v>Автоколона № 1</v>
          </cell>
          <cell r="F64" t="str">
            <v>ГОРГОЦЬКИЙ ОЛЕКСАНДР ВАСИЛЬОВИЧ</v>
          </cell>
          <cell r="G64">
            <v>1</v>
          </cell>
          <cell r="H64">
            <v>0.25</v>
          </cell>
          <cell r="I64">
            <v>0.75</v>
          </cell>
          <cell r="J64" t="str">
            <v>01.03.1993</v>
          </cell>
          <cell r="K64" t="str">
            <v>31.05.2018</v>
          </cell>
          <cell r="L64">
            <v>52</v>
          </cell>
          <cell r="M64" t="str">
            <v>За рішенням КМДА</v>
          </cell>
          <cell r="N64" t="str">
            <v>ОЗ рах.949 БС 172004</v>
          </cell>
          <cell r="O64" t="str">
            <v>!</v>
          </cell>
        </row>
        <row r="65">
          <cell r="C65" t="str">
            <v>СЕА-10500000001/001</v>
          </cell>
          <cell r="D65">
            <v>105</v>
          </cell>
          <cell r="E65" t="str">
            <v>Автоколона № 1</v>
          </cell>
          <cell r="F65" t="str">
            <v>ГОРГОЦЬКИЙ ОЛЕКСАНДР ВАСИЛЬОВИЧ</v>
          </cell>
          <cell r="G65">
            <v>1</v>
          </cell>
          <cell r="H65">
            <v>0.25</v>
          </cell>
          <cell r="I65">
            <v>0.75</v>
          </cell>
          <cell r="J65" t="str">
            <v>01.03.1993</v>
          </cell>
          <cell r="K65" t="str">
            <v>31.05.2018</v>
          </cell>
          <cell r="L65">
            <v>52</v>
          </cell>
          <cell r="M65" t="str">
            <v>За рішенням КМДА</v>
          </cell>
          <cell r="N65" t="str">
            <v>ОЗ рах.949 БС 172004</v>
          </cell>
          <cell r="O65" t="str">
            <v>!</v>
          </cell>
        </row>
        <row r="66">
          <cell r="C66" t="str">
            <v>АТ -10506000000/000</v>
          </cell>
          <cell r="D66">
            <v>105</v>
          </cell>
          <cell r="E66" t="str">
            <v>Автоколона № 1</v>
          </cell>
          <cell r="F66" t="str">
            <v>ГОРГОЦЬКИЙ ОЛЕКСАНДР ВАСИЛЬОВИЧ</v>
          </cell>
          <cell r="G66">
            <v>1353900</v>
          </cell>
          <cell r="H66">
            <v>214367.5</v>
          </cell>
          <cell r="I66">
            <v>1139532.5</v>
          </cell>
          <cell r="J66" t="str">
            <v>31.05.2017</v>
          </cell>
          <cell r="K66" t="str">
            <v>31.05.2017</v>
          </cell>
          <cell r="L66">
            <v>100</v>
          </cell>
          <cell r="M66" t="str">
            <v>Бюджетні кошти</v>
          </cell>
          <cell r="N66" t="str">
            <v>ОЗ рах.231 БС 011004 Передавання т/е КТМ</v>
          </cell>
        </row>
        <row r="67">
          <cell r="C67" t="str">
            <v>СЕА-10510000321/000</v>
          </cell>
          <cell r="D67">
            <v>105</v>
          </cell>
          <cell r="E67" t="str">
            <v>Автоколона № 1</v>
          </cell>
          <cell r="F67" t="str">
            <v>ГОРГОЦЬКИЙ ОЛЕКСАНДР ВАСИЛЬОВИЧ</v>
          </cell>
          <cell r="G67">
            <v>1</v>
          </cell>
          <cell r="H67">
            <v>1</v>
          </cell>
          <cell r="I67">
            <v>0</v>
          </cell>
          <cell r="J67" t="str">
            <v>01.03.1993</v>
          </cell>
          <cell r="K67" t="str">
            <v>01.08.2018</v>
          </cell>
          <cell r="L67">
            <v>55</v>
          </cell>
          <cell r="M67" t="str">
            <v>За рішенням КМДА</v>
          </cell>
          <cell r="N67" t="str">
            <v>ОЗ рах.949 БС 172004</v>
          </cell>
        </row>
        <row r="68">
          <cell r="C68" t="str">
            <v>СЕА-10510000319/000</v>
          </cell>
          <cell r="D68">
            <v>105</v>
          </cell>
          <cell r="E68" t="str">
            <v>Автоколона № 1</v>
          </cell>
          <cell r="F68" t="str">
            <v>ГОРГОЦЬКИЙ ОЛЕКСАНДР ВАСИЛЬОВИЧ</v>
          </cell>
          <cell r="G68">
            <v>1</v>
          </cell>
          <cell r="H68">
            <v>1</v>
          </cell>
          <cell r="I68">
            <v>0</v>
          </cell>
          <cell r="J68" t="str">
            <v>08.07.1986</v>
          </cell>
          <cell r="K68" t="str">
            <v>01.08.2018</v>
          </cell>
          <cell r="L68">
            <v>55</v>
          </cell>
          <cell r="M68" t="str">
            <v>За рішенням КМДА</v>
          </cell>
          <cell r="N68" t="str">
            <v>ОЗ рах.949 БС 172004</v>
          </cell>
        </row>
        <row r="69">
          <cell r="C69" t="str">
            <v>СЕА-10500007642/000</v>
          </cell>
          <cell r="D69">
            <v>105</v>
          </cell>
          <cell r="E69" t="str">
            <v>Автоколона № 1</v>
          </cell>
          <cell r="F69" t="str">
            <v>ГОРГОЦЬКИЙ ОЛЕКСАНДР ВАСИЛЬОВИЧ</v>
          </cell>
          <cell r="G69">
            <v>1</v>
          </cell>
          <cell r="H69">
            <v>1</v>
          </cell>
          <cell r="I69">
            <v>0</v>
          </cell>
          <cell r="J69" t="str">
            <v>05.07.1991</v>
          </cell>
          <cell r="K69" t="str">
            <v>01.08.2018</v>
          </cell>
          <cell r="L69">
            <v>55</v>
          </cell>
          <cell r="M69" t="str">
            <v>За рішенням КМДА</v>
          </cell>
          <cell r="N69" t="str">
            <v>ОЗ рах.949 БС 172004</v>
          </cell>
        </row>
        <row r="70">
          <cell r="C70" t="str">
            <v>СЕА-10510000317/000</v>
          </cell>
          <cell r="D70">
            <v>105</v>
          </cell>
          <cell r="E70" t="str">
            <v>Автоколона № 1</v>
          </cell>
          <cell r="F70" t="str">
            <v>ГОРГОЦЬКИЙ ОЛЕКСАНДР ВАСИЛЬОВИЧ</v>
          </cell>
          <cell r="G70">
            <v>30315.87</v>
          </cell>
          <cell r="H70">
            <v>15410.55</v>
          </cell>
          <cell r="I70">
            <v>14905.32</v>
          </cell>
          <cell r="J70" t="str">
            <v>01.12.1998</v>
          </cell>
          <cell r="K70" t="str">
            <v>31.05.2018</v>
          </cell>
          <cell r="L70">
            <v>52</v>
          </cell>
          <cell r="M70" t="str">
            <v>За рішенням КМДА</v>
          </cell>
          <cell r="N70" t="str">
            <v>ОЗ рах.949 БС 172004</v>
          </cell>
          <cell r="O70" t="str">
            <v>!</v>
          </cell>
        </row>
        <row r="71">
          <cell r="C71" t="str">
            <v>СЕА-10500007615/000</v>
          </cell>
          <cell r="D71">
            <v>105</v>
          </cell>
          <cell r="E71" t="str">
            <v>Автоколона № 1</v>
          </cell>
          <cell r="F71" t="str">
            <v>ГОРГОЦЬКИЙ ОЛЕКСАНДР ВАСИЛЬОВИЧ</v>
          </cell>
          <cell r="G71">
            <v>1</v>
          </cell>
          <cell r="H71">
            <v>0.25</v>
          </cell>
          <cell r="I71">
            <v>0.75</v>
          </cell>
          <cell r="J71" t="str">
            <v>19.12.1995</v>
          </cell>
          <cell r="K71" t="str">
            <v>31.05.2018</v>
          </cell>
          <cell r="L71">
            <v>52</v>
          </cell>
          <cell r="M71" t="str">
            <v>За рішенням КМДА</v>
          </cell>
          <cell r="N71" t="str">
            <v>ОЗ рах.949 БС 172004</v>
          </cell>
          <cell r="O71" t="str">
            <v>!</v>
          </cell>
        </row>
        <row r="72">
          <cell r="C72" t="str">
            <v>СЕА-10510000322/000</v>
          </cell>
          <cell r="D72">
            <v>105</v>
          </cell>
          <cell r="E72" t="str">
            <v>Автоколона № 1</v>
          </cell>
          <cell r="F72" t="str">
            <v>ГОРГОЦЬКИЙ ОЛЕКСАНДР ВАСИЛЬОВИЧ</v>
          </cell>
          <cell r="G72">
            <v>1</v>
          </cell>
          <cell r="H72">
            <v>0.25</v>
          </cell>
          <cell r="I72">
            <v>0.75</v>
          </cell>
          <cell r="J72" t="str">
            <v>01.10.1992</v>
          </cell>
          <cell r="K72" t="str">
            <v>31.05.2018</v>
          </cell>
          <cell r="L72">
            <v>52</v>
          </cell>
          <cell r="M72" t="str">
            <v>За рішенням КМДА</v>
          </cell>
          <cell r="N72" t="str">
            <v>ОЗ рах.949 БС 172004</v>
          </cell>
          <cell r="O72" t="str">
            <v>!</v>
          </cell>
        </row>
        <row r="73">
          <cell r="C73" t="str">
            <v>СЕА-10510000358/000</v>
          </cell>
          <cell r="D73">
            <v>105</v>
          </cell>
          <cell r="E73" t="str">
            <v>Автоколона № 1</v>
          </cell>
          <cell r="F73" t="str">
            <v>ГОРГОЦЬКИЙ ОЛЕКСАНДР ВАСИЛЬОВИЧ</v>
          </cell>
          <cell r="G73">
            <v>1</v>
          </cell>
          <cell r="H73">
            <v>0.25</v>
          </cell>
          <cell r="I73">
            <v>0.75</v>
          </cell>
          <cell r="J73" t="str">
            <v>01.01.1990</v>
          </cell>
          <cell r="K73" t="str">
            <v>31.05.2018</v>
          </cell>
          <cell r="L73">
            <v>52</v>
          </cell>
          <cell r="M73" t="str">
            <v>За рішенням КМДА</v>
          </cell>
          <cell r="N73" t="str">
            <v>ОЗ рах.949 БС 172004</v>
          </cell>
          <cell r="O73" t="str">
            <v>!</v>
          </cell>
        </row>
        <row r="74">
          <cell r="C74" t="str">
            <v>СЕА-10510000357/000</v>
          </cell>
          <cell r="D74">
            <v>105</v>
          </cell>
          <cell r="E74" t="str">
            <v>Автоколона № 1</v>
          </cell>
          <cell r="F74" t="str">
            <v>ГОРГОЦЬКИЙ ОЛЕКСАНДР ВАСИЛЬОВИЧ</v>
          </cell>
          <cell r="G74">
            <v>1</v>
          </cell>
          <cell r="H74">
            <v>0.25</v>
          </cell>
          <cell r="I74">
            <v>0.75</v>
          </cell>
          <cell r="J74" t="str">
            <v>01.01.1983</v>
          </cell>
          <cell r="K74" t="str">
            <v>31.05.2018</v>
          </cell>
          <cell r="L74">
            <v>52</v>
          </cell>
          <cell r="M74" t="str">
            <v>За рішенням КМДА</v>
          </cell>
          <cell r="N74" t="str">
            <v>ОЗ рах.949 БС 172004</v>
          </cell>
          <cell r="O74" t="str">
            <v>!</v>
          </cell>
        </row>
        <row r="75">
          <cell r="C75" t="str">
            <v>СЕА-10500007590/001</v>
          </cell>
          <cell r="D75">
            <v>105</v>
          </cell>
          <cell r="E75" t="str">
            <v>Автоколона № 1</v>
          </cell>
          <cell r="F75" t="str">
            <v>ГОРГОЦЬКИЙ ОЛЕКСАНДР ВАСИЛЬОВИЧ</v>
          </cell>
          <cell r="G75">
            <v>60631.74</v>
          </cell>
          <cell r="H75">
            <v>33852.69</v>
          </cell>
          <cell r="I75">
            <v>26779.05</v>
          </cell>
          <cell r="J75" t="str">
            <v>01.08.1998</v>
          </cell>
          <cell r="K75" t="str">
            <v>31.05.2018</v>
          </cell>
          <cell r="L75">
            <v>52</v>
          </cell>
          <cell r="M75" t="str">
            <v>За рішенням КМДА</v>
          </cell>
          <cell r="N75" t="str">
            <v>ОЗ рах.91 БС 022004</v>
          </cell>
        </row>
        <row r="76">
          <cell r="C76" t="str">
            <v>СЕА-10500007604/001</v>
          </cell>
          <cell r="D76">
            <v>105</v>
          </cell>
          <cell r="E76" t="str">
            <v>Автоколона № 1</v>
          </cell>
          <cell r="F76" t="str">
            <v>ГОРГОЦЬКИЙ ОЛЕКСАНДР ВАСИЛЬОВИЧ</v>
          </cell>
          <cell r="G76">
            <v>1</v>
          </cell>
          <cell r="H76">
            <v>0.25</v>
          </cell>
          <cell r="I76">
            <v>0.75</v>
          </cell>
          <cell r="J76" t="str">
            <v>02.03.1990</v>
          </cell>
          <cell r="K76" t="str">
            <v>31.05.2018</v>
          </cell>
          <cell r="L76">
            <v>52</v>
          </cell>
          <cell r="M76" t="str">
            <v>За рішенням КМДА</v>
          </cell>
          <cell r="N76" t="str">
            <v>ОЗ рах.949 БС 172004</v>
          </cell>
          <cell r="O76" t="str">
            <v>!</v>
          </cell>
        </row>
        <row r="77">
          <cell r="C77" t="str">
            <v>СЕА-10510000318/000</v>
          </cell>
          <cell r="D77">
            <v>105</v>
          </cell>
          <cell r="E77" t="str">
            <v>Автоколона № 1</v>
          </cell>
          <cell r="F77" t="str">
            <v>ГОРГОЦЬКИЙ ОЛЕКСАНДР ВАСИЛЬОВИЧ</v>
          </cell>
          <cell r="G77">
            <v>1</v>
          </cell>
          <cell r="H77">
            <v>0.25</v>
          </cell>
          <cell r="I77">
            <v>0.75</v>
          </cell>
          <cell r="J77" t="str">
            <v>01.02.1997</v>
          </cell>
          <cell r="K77" t="str">
            <v>31.05.2018</v>
          </cell>
          <cell r="L77">
            <v>52</v>
          </cell>
          <cell r="M77" t="str">
            <v>За рішенням КМДА</v>
          </cell>
          <cell r="N77" t="str">
            <v>ОЗ рах.949 БС 172004</v>
          </cell>
          <cell r="O77" t="str">
            <v>!</v>
          </cell>
        </row>
        <row r="78">
          <cell r="C78" t="str">
            <v>СЕА-10500007525/000</v>
          </cell>
          <cell r="D78">
            <v>105</v>
          </cell>
          <cell r="E78" t="str">
            <v>Автоколона № 1</v>
          </cell>
          <cell r="F78" t="str">
            <v>ГОРГОЦЬКИЙ ОЛЕКСАНДР ВАСИЛЬОВИЧ</v>
          </cell>
          <cell r="G78">
            <v>1</v>
          </cell>
          <cell r="H78">
            <v>0.25</v>
          </cell>
          <cell r="I78">
            <v>0.75</v>
          </cell>
          <cell r="J78" t="str">
            <v>01.05.1998</v>
          </cell>
          <cell r="K78" t="str">
            <v>31.05.2018</v>
          </cell>
          <cell r="L78">
            <v>52</v>
          </cell>
          <cell r="M78" t="str">
            <v>За рішенням КМДА</v>
          </cell>
          <cell r="N78" t="str">
            <v>ОЗ рах.949 БС 172004</v>
          </cell>
          <cell r="O78" t="str">
            <v>!</v>
          </cell>
        </row>
        <row r="79">
          <cell r="C79" t="str">
            <v>СЕА-10500000001/002</v>
          </cell>
          <cell r="D79">
            <v>105</v>
          </cell>
          <cell r="E79" t="str">
            <v>Автоколона № 1</v>
          </cell>
          <cell r="F79" t="str">
            <v>ГОРГОЦЬКИЙ ОЛЕКСАНДР ВАСИЛЬОВИЧ</v>
          </cell>
          <cell r="G79">
            <v>1</v>
          </cell>
          <cell r="H79">
            <v>0.25</v>
          </cell>
          <cell r="I79">
            <v>0.75</v>
          </cell>
          <cell r="J79" t="str">
            <v>30.11.2011</v>
          </cell>
          <cell r="K79" t="str">
            <v>31.05.2018</v>
          </cell>
          <cell r="L79">
            <v>52</v>
          </cell>
          <cell r="M79" t="str">
            <v>За рішенням КМДА</v>
          </cell>
          <cell r="N79" t="str">
            <v>ОЗ рах.949 БС 172004</v>
          </cell>
          <cell r="O79" t="str">
            <v>!</v>
          </cell>
        </row>
        <row r="80">
          <cell r="C80" t="str">
            <v>СЕА-10500000002/002</v>
          </cell>
          <cell r="D80">
            <v>105</v>
          </cell>
          <cell r="E80" t="str">
            <v>Автоколона № 1</v>
          </cell>
          <cell r="F80" t="str">
            <v>ГОРГОЦЬКИЙ ОЛЕКСАНДР ВАСИЛЬОВИЧ</v>
          </cell>
          <cell r="G80">
            <v>1</v>
          </cell>
          <cell r="H80">
            <v>0.25</v>
          </cell>
          <cell r="I80">
            <v>0.75</v>
          </cell>
          <cell r="J80" t="str">
            <v>30.11.2011</v>
          </cell>
          <cell r="K80" t="str">
            <v>31.05.2018</v>
          </cell>
          <cell r="L80">
            <v>52</v>
          </cell>
          <cell r="M80" t="str">
            <v>За рішенням КМДА</v>
          </cell>
          <cell r="N80" t="str">
            <v>ОЗ рах.949 БС 172004</v>
          </cell>
          <cell r="O80" t="str">
            <v>!</v>
          </cell>
        </row>
        <row r="81">
          <cell r="C81" t="str">
            <v>СЕА-10500000074/003</v>
          </cell>
          <cell r="D81">
            <v>105</v>
          </cell>
          <cell r="E81" t="str">
            <v>Автоколона № 1</v>
          </cell>
          <cell r="F81" t="str">
            <v>ГОРГОЦЬКИЙ ОЛЕКСАНДР ВАСИЛЬОВИЧ</v>
          </cell>
          <cell r="G81">
            <v>1</v>
          </cell>
          <cell r="H81">
            <v>0.25</v>
          </cell>
          <cell r="I81">
            <v>0.75</v>
          </cell>
          <cell r="J81" t="str">
            <v>01.12.1998</v>
          </cell>
          <cell r="K81" t="str">
            <v>31.05.2018</v>
          </cell>
          <cell r="L81">
            <v>52</v>
          </cell>
          <cell r="M81" t="str">
            <v>За рішенням КМДА</v>
          </cell>
          <cell r="N81" t="str">
            <v>ОЗ рах.949 БС 172004</v>
          </cell>
          <cell r="O81" t="str">
            <v>!</v>
          </cell>
        </row>
        <row r="82">
          <cell r="C82" t="str">
            <v>СЕА-10500000073/001</v>
          </cell>
          <cell r="D82">
            <v>105</v>
          </cell>
          <cell r="E82" t="str">
            <v>Автоколона № 1</v>
          </cell>
          <cell r="F82" t="str">
            <v>ГОРГОЦЬКИЙ ОЛЕКСАНДР ВАСИЛЬОВИЧ</v>
          </cell>
          <cell r="G82">
            <v>1</v>
          </cell>
          <cell r="H82">
            <v>0.25</v>
          </cell>
          <cell r="I82">
            <v>0.75</v>
          </cell>
          <cell r="J82" t="str">
            <v>01.12.1998</v>
          </cell>
          <cell r="K82" t="str">
            <v>31.05.2018</v>
          </cell>
          <cell r="L82">
            <v>52</v>
          </cell>
          <cell r="M82" t="str">
            <v>За рішенням КМДА</v>
          </cell>
          <cell r="N82" t="str">
            <v>ОЗ рах.949 БС 172004</v>
          </cell>
          <cell r="O82" t="str">
            <v>!</v>
          </cell>
        </row>
        <row r="83">
          <cell r="C83" t="str">
            <v>СЕА-10500007535/002</v>
          </cell>
          <cell r="D83">
            <v>105</v>
          </cell>
          <cell r="E83" t="str">
            <v>Автоколона № 1</v>
          </cell>
          <cell r="F83" t="str">
            <v>ГОРГОЦЬКИЙ ОЛЕКСАНДР ВАСИЛЬОВИЧ</v>
          </cell>
          <cell r="G83">
            <v>20.010000000000002</v>
          </cell>
          <cell r="H83">
            <v>10.19</v>
          </cell>
          <cell r="I83">
            <v>9.82</v>
          </cell>
          <cell r="J83" t="str">
            <v>29.03.2012</v>
          </cell>
          <cell r="K83" t="str">
            <v>31.05.2018</v>
          </cell>
          <cell r="L83">
            <v>52</v>
          </cell>
          <cell r="M83" t="str">
            <v>За рішенням КМДА</v>
          </cell>
          <cell r="N83" t="str">
            <v>ОЗ рах.949 БС 172004</v>
          </cell>
          <cell r="O83" t="str">
            <v>!</v>
          </cell>
        </row>
        <row r="84">
          <cell r="C84" t="str">
            <v>СЕА-10500007590/002</v>
          </cell>
          <cell r="D84">
            <v>105</v>
          </cell>
          <cell r="E84" t="str">
            <v>Автоколона № 1</v>
          </cell>
          <cell r="F84" t="str">
            <v>ГОРГОЦЬКИЙ ОЛЕКСАНДР ВАСИЛЬОВИЧ</v>
          </cell>
          <cell r="G84">
            <v>320.11</v>
          </cell>
          <cell r="H84">
            <v>162.75</v>
          </cell>
          <cell r="I84">
            <v>157.36000000000001</v>
          </cell>
          <cell r="J84" t="str">
            <v>01.12.2011</v>
          </cell>
          <cell r="K84" t="str">
            <v>31.05.2018</v>
          </cell>
          <cell r="L84">
            <v>52</v>
          </cell>
          <cell r="M84" t="str">
            <v>За рішенням КМДА</v>
          </cell>
          <cell r="N84" t="str">
            <v>ОЗ рах.949 БС 172004</v>
          </cell>
          <cell r="O84" t="str">
            <v>!</v>
          </cell>
        </row>
        <row r="85">
          <cell r="C85" t="str">
            <v>СЕА-10500007590/003</v>
          </cell>
          <cell r="D85">
            <v>105</v>
          </cell>
          <cell r="E85" t="str">
            <v>Автоколона № 1</v>
          </cell>
          <cell r="F85" t="str">
            <v>ГОРГОЦЬКИЙ ОЛЕКСАНДР ВАСИЛЬОВИЧ</v>
          </cell>
          <cell r="G85">
            <v>4254.79</v>
          </cell>
          <cell r="H85">
            <v>2162.88</v>
          </cell>
          <cell r="I85">
            <v>2091.91</v>
          </cell>
          <cell r="J85" t="str">
            <v>01.12.2011</v>
          </cell>
          <cell r="K85" t="str">
            <v>31.05.2018</v>
          </cell>
          <cell r="L85">
            <v>52</v>
          </cell>
          <cell r="M85" t="str">
            <v>За рішенням КМДА</v>
          </cell>
          <cell r="N85" t="str">
            <v>ОЗ рах.949 БС 172004</v>
          </cell>
          <cell r="O85" t="str">
            <v>!</v>
          </cell>
        </row>
        <row r="86">
          <cell r="C86" t="str">
            <v>СЕА-10500007547/001</v>
          </cell>
          <cell r="D86">
            <v>105</v>
          </cell>
          <cell r="E86" t="str">
            <v>Автоколона № 1</v>
          </cell>
          <cell r="F86" t="str">
            <v>ГОРГОЦЬКИЙ ОЛЕКСАНДР ВАСИЛЬОВИЧ</v>
          </cell>
          <cell r="G86">
            <v>1</v>
          </cell>
          <cell r="H86">
            <v>0.25</v>
          </cell>
          <cell r="I86">
            <v>0.75</v>
          </cell>
          <cell r="J86" t="str">
            <v>10.05.1990</v>
          </cell>
          <cell r="K86" t="str">
            <v>31.05.2018</v>
          </cell>
          <cell r="L86">
            <v>52</v>
          </cell>
          <cell r="M86" t="str">
            <v>За рішенням КМДА</v>
          </cell>
          <cell r="N86" t="str">
            <v>ОЗ рах.949 БС 172004</v>
          </cell>
          <cell r="O86" t="str">
            <v>!</v>
          </cell>
        </row>
        <row r="87">
          <cell r="C87" t="str">
            <v>СЕА-10500007523/001</v>
          </cell>
          <cell r="D87">
            <v>105</v>
          </cell>
          <cell r="E87" t="str">
            <v>Автоколона № 1</v>
          </cell>
          <cell r="F87" t="str">
            <v>ГОРГОЦЬКИЙ ОЛЕКСАНДР ВАСИЛЬОВИЧ</v>
          </cell>
          <cell r="G87">
            <v>1</v>
          </cell>
          <cell r="H87">
            <v>0.25</v>
          </cell>
          <cell r="I87">
            <v>0.75</v>
          </cell>
          <cell r="J87" t="str">
            <v>05.10.1992</v>
          </cell>
          <cell r="K87" t="str">
            <v>31.05.2018</v>
          </cell>
          <cell r="L87">
            <v>52</v>
          </cell>
          <cell r="M87" t="str">
            <v>За рішенням КМДА</v>
          </cell>
          <cell r="N87" t="str">
            <v>ОЗ рах.949 БС 172004</v>
          </cell>
          <cell r="O87" t="str">
            <v>!</v>
          </cell>
        </row>
        <row r="88">
          <cell r="C88" t="str">
            <v>СЕА-10500806923/000</v>
          </cell>
          <cell r="D88">
            <v>105</v>
          </cell>
          <cell r="E88" t="str">
            <v>Автоколона № 1</v>
          </cell>
          <cell r="F88" t="str">
            <v>ГОРГОЦЬКИЙ ОЛЕКСАНДР ВАСИЛЬОВИЧ</v>
          </cell>
          <cell r="G88">
            <v>1</v>
          </cell>
          <cell r="H88">
            <v>0.25</v>
          </cell>
          <cell r="I88">
            <v>0.75</v>
          </cell>
          <cell r="J88" t="str">
            <v>01.12.1998</v>
          </cell>
          <cell r="K88" t="str">
            <v>31.05.2018</v>
          </cell>
          <cell r="L88">
            <v>52</v>
          </cell>
          <cell r="M88" t="str">
            <v>За рішенням КМДА</v>
          </cell>
          <cell r="N88" t="str">
            <v>ОЗ рах.949 БС 172004</v>
          </cell>
          <cell r="O88" t="str">
            <v>!</v>
          </cell>
        </row>
        <row r="89">
          <cell r="C89" t="str">
            <v>СЕА-10500806910/001</v>
          </cell>
          <cell r="D89">
            <v>105</v>
          </cell>
          <cell r="E89" t="str">
            <v>Автоколона № 1</v>
          </cell>
          <cell r="F89" t="str">
            <v>ГОРГОЦЬКИЙ ОЛЕКСАНДР ВАСИЛЬОВИЧ</v>
          </cell>
          <cell r="G89">
            <v>1</v>
          </cell>
          <cell r="H89">
            <v>0.25</v>
          </cell>
          <cell r="I89">
            <v>0.75</v>
          </cell>
          <cell r="J89" t="str">
            <v>01.12.1998</v>
          </cell>
          <cell r="K89" t="str">
            <v>31.05.2018</v>
          </cell>
          <cell r="L89">
            <v>52</v>
          </cell>
          <cell r="M89" t="str">
            <v>За рішенням КМДА</v>
          </cell>
          <cell r="N89" t="str">
            <v>ОЗ рах.949 БС 172004</v>
          </cell>
          <cell r="O89" t="str">
            <v>!</v>
          </cell>
        </row>
        <row r="90">
          <cell r="C90" t="str">
            <v>СЕА-10500007535/001</v>
          </cell>
          <cell r="D90">
            <v>105</v>
          </cell>
          <cell r="E90" t="str">
            <v>Автоколона № 1</v>
          </cell>
          <cell r="F90" t="str">
            <v>ГОРГОЦЬКИЙ ОЛЕКСАНДР ВАСИЛЬОВИЧ</v>
          </cell>
          <cell r="G90">
            <v>101052.9</v>
          </cell>
          <cell r="H90">
            <v>56421.19</v>
          </cell>
          <cell r="I90">
            <v>44631.71</v>
          </cell>
          <cell r="J90" t="str">
            <v>03.09.1976</v>
          </cell>
          <cell r="K90" t="str">
            <v>31.05.2018</v>
          </cell>
          <cell r="L90">
            <v>52</v>
          </cell>
          <cell r="M90" t="str">
            <v>За рішенням КМДА</v>
          </cell>
          <cell r="N90" t="str">
            <v>ОЗ рах.231 БС 011004 Передавання т/е КТМ</v>
          </cell>
        </row>
        <row r="91">
          <cell r="C91" t="str">
            <v>АТ -10510100000/000</v>
          </cell>
          <cell r="D91">
            <v>105</v>
          </cell>
          <cell r="E91" t="str">
            <v>Автоколона № 1</v>
          </cell>
          <cell r="F91" t="str">
            <v>ГОРГОЦЬКИЙ ОЛЕКСАНДР ВАСИЛЬОВИЧ</v>
          </cell>
          <cell r="G91">
            <v>2002322.89</v>
          </cell>
          <cell r="H91">
            <v>66744.039999999994</v>
          </cell>
          <cell r="I91">
            <v>1935578.85</v>
          </cell>
          <cell r="J91" t="str">
            <v>27.08.2018</v>
          </cell>
          <cell r="K91" t="str">
            <v>27.08.2018</v>
          </cell>
          <cell r="L91">
            <v>115</v>
          </cell>
          <cell r="M91" t="str">
            <v>Власні кошти</v>
          </cell>
          <cell r="N91" t="str">
            <v>ОЗ рах.231 БС 011004 Передавання т/е КТМ</v>
          </cell>
        </row>
        <row r="92">
          <cell r="C92" t="str">
            <v>АТ -10510000000/000</v>
          </cell>
          <cell r="D92">
            <v>105</v>
          </cell>
          <cell r="E92" t="str">
            <v>Автоколона № 1</v>
          </cell>
          <cell r="F92" t="str">
            <v>ГОРГОЦЬКИЙ ОЛЕКСАНДР ВАСИЛЬОВИЧ</v>
          </cell>
          <cell r="G92">
            <v>2002322.89</v>
          </cell>
          <cell r="H92">
            <v>66744.039999999994</v>
          </cell>
          <cell r="I92">
            <v>1935578.85</v>
          </cell>
          <cell r="J92" t="str">
            <v>27.08.2018</v>
          </cell>
          <cell r="K92" t="str">
            <v>27.08.2018</v>
          </cell>
          <cell r="L92">
            <v>115</v>
          </cell>
          <cell r="M92" t="str">
            <v>Власні кошти</v>
          </cell>
          <cell r="N92" t="str">
            <v>ОЗ рах.231 БС 011004 Передавання т/е КТМ</v>
          </cell>
        </row>
        <row r="93">
          <cell r="C93" t="str">
            <v>АТ -10509400000/000</v>
          </cell>
          <cell r="D93">
            <v>105</v>
          </cell>
          <cell r="E93" t="str">
            <v>Автоколона № 1</v>
          </cell>
          <cell r="F93" t="str">
            <v>ГОРГОЦЬКИЙ ОЛЕКСАНДР ВАСИЛЬОВИЧ</v>
          </cell>
          <cell r="G93">
            <v>2002322.89</v>
          </cell>
          <cell r="H93">
            <v>66744.039999999994</v>
          </cell>
          <cell r="I93">
            <v>1935578.85</v>
          </cell>
          <cell r="J93" t="str">
            <v>29.08.2018</v>
          </cell>
          <cell r="K93" t="str">
            <v>29.08.2018</v>
          </cell>
          <cell r="L93">
            <v>115</v>
          </cell>
          <cell r="M93" t="str">
            <v>Власні кошти</v>
          </cell>
          <cell r="N93" t="str">
            <v>ОЗ рах.231 БС 011004 Передавання т/е КТМ</v>
          </cell>
        </row>
        <row r="94">
          <cell r="C94" t="str">
            <v>АТ -10509500000/000</v>
          </cell>
          <cell r="D94">
            <v>105</v>
          </cell>
          <cell r="E94" t="str">
            <v>Автоколона № 1</v>
          </cell>
          <cell r="F94" t="str">
            <v>ГОРГОЦЬКИЙ ОЛЕКСАНДР ВАСИЛЬОВИЧ</v>
          </cell>
          <cell r="G94">
            <v>2002322.89</v>
          </cell>
          <cell r="H94">
            <v>66744.039999999994</v>
          </cell>
          <cell r="I94">
            <v>1935578.85</v>
          </cell>
          <cell r="J94" t="str">
            <v>29.08.2018</v>
          </cell>
          <cell r="K94" t="str">
            <v>29.08.2018</v>
          </cell>
          <cell r="L94">
            <v>115</v>
          </cell>
          <cell r="M94" t="str">
            <v>Власні кошти</v>
          </cell>
          <cell r="N94" t="str">
            <v>ОЗ рах.231 БС 011004 Передавання т/е КТМ</v>
          </cell>
        </row>
        <row r="95">
          <cell r="C95" t="str">
            <v>ТЦ5-10500100424/002</v>
          </cell>
          <cell r="D95">
            <v>105</v>
          </cell>
          <cell r="E95" t="str">
            <v>Автоколона № 1</v>
          </cell>
          <cell r="F95" t="str">
            <v>КЛИМЕНКО ОЛЕКСАНДР ВОЛОДИМИРОВИЧ</v>
          </cell>
          <cell r="G95">
            <v>324710.21000000002</v>
          </cell>
          <cell r="H95">
            <v>248944.46</v>
          </cell>
          <cell r="I95">
            <v>75765.75</v>
          </cell>
          <cell r="J95" t="str">
            <v>31.10.2012</v>
          </cell>
          <cell r="K95" t="str">
            <v>01.08.2018</v>
          </cell>
          <cell r="L95">
            <v>55</v>
          </cell>
          <cell r="M95" t="str">
            <v>За рішенням КМДА</v>
          </cell>
          <cell r="N95" t="str">
            <v>ОЗ рах.231 БС 011004 Передавання т/е КТМ</v>
          </cell>
        </row>
        <row r="96">
          <cell r="C96" t="str">
            <v>ТЦ5-10500100423/002</v>
          </cell>
          <cell r="D96">
            <v>105</v>
          </cell>
          <cell r="E96" t="str">
            <v>Автоколона № 1</v>
          </cell>
          <cell r="F96" t="str">
            <v>КЛИМЕНКО ОЛЕКСАНДР ВОЛОДИМИРОВИЧ</v>
          </cell>
          <cell r="G96">
            <v>43863.040000000001</v>
          </cell>
          <cell r="H96">
            <v>33628.29</v>
          </cell>
          <cell r="I96">
            <v>10234.75</v>
          </cell>
          <cell r="J96" t="str">
            <v>31.10.2012</v>
          </cell>
          <cell r="K96" t="str">
            <v>01.08.2018</v>
          </cell>
          <cell r="L96">
            <v>55</v>
          </cell>
          <cell r="M96" t="str">
            <v>За рішенням КМДА</v>
          </cell>
          <cell r="N96" t="str">
            <v>ОЗ рах.91 БС 022004</v>
          </cell>
        </row>
        <row r="97">
          <cell r="C97" t="str">
            <v>ТЦ5-10500100423/001</v>
          </cell>
          <cell r="D97">
            <v>105</v>
          </cell>
          <cell r="E97" t="str">
            <v>Автоколона № 1</v>
          </cell>
          <cell r="F97" t="str">
            <v>КЛИМЕНКО ОЛЕКСАНДР ВОЛОДИМИРОВИЧ</v>
          </cell>
          <cell r="G97">
            <v>71718.09</v>
          </cell>
          <cell r="H97">
            <v>54983.91</v>
          </cell>
          <cell r="I97">
            <v>16734.18</v>
          </cell>
          <cell r="J97" t="str">
            <v>31.01.1993</v>
          </cell>
          <cell r="K97" t="str">
            <v>01.08.2018</v>
          </cell>
          <cell r="L97">
            <v>55</v>
          </cell>
          <cell r="M97" t="str">
            <v>За рішенням КМДА</v>
          </cell>
          <cell r="N97" t="str">
            <v>ОЗ рах.91 БС 022004</v>
          </cell>
        </row>
        <row r="98">
          <cell r="C98" t="str">
            <v>ТЦ5-10500100418/000</v>
          </cell>
          <cell r="D98">
            <v>105</v>
          </cell>
          <cell r="E98" t="str">
            <v>Автоколона № 1</v>
          </cell>
          <cell r="F98" t="str">
            <v>КЛИМЕНКО ОЛЕКСАНДР ВОЛОДИМИРОВИЧ</v>
          </cell>
          <cell r="G98">
            <v>1</v>
          </cell>
          <cell r="H98">
            <v>1</v>
          </cell>
          <cell r="I98">
            <v>0</v>
          </cell>
          <cell r="J98" t="str">
            <v>31.10.1992</v>
          </cell>
          <cell r="K98" t="str">
            <v>01.08.2018</v>
          </cell>
          <cell r="L98">
            <v>55</v>
          </cell>
          <cell r="M98" t="str">
            <v>За рішенням КМДА</v>
          </cell>
          <cell r="N98" t="str">
            <v>ОЗ рах.949 БС 172004</v>
          </cell>
        </row>
        <row r="99">
          <cell r="C99" t="str">
            <v>ТЦ5-10500100414/000</v>
          </cell>
          <cell r="D99">
            <v>105</v>
          </cell>
          <cell r="E99" t="str">
            <v>Автоколона № 1</v>
          </cell>
          <cell r="F99" t="str">
            <v>КЛИМЕНКО ОЛЕКСАНДР ВОЛОДИМИРОВИЧ</v>
          </cell>
          <cell r="G99">
            <v>1</v>
          </cell>
          <cell r="H99">
            <v>1</v>
          </cell>
          <cell r="I99">
            <v>0</v>
          </cell>
          <cell r="J99" t="str">
            <v>31.01.1990</v>
          </cell>
          <cell r="K99" t="str">
            <v>01.08.2018</v>
          </cell>
          <cell r="L99">
            <v>55</v>
          </cell>
          <cell r="M99" t="str">
            <v>За рішенням КМДА</v>
          </cell>
          <cell r="N99" t="str">
            <v>ОЗ рах.949 БС 172004</v>
          </cell>
        </row>
        <row r="100">
          <cell r="C100" t="str">
            <v>ТЦ5-10500100424/001</v>
          </cell>
          <cell r="D100">
            <v>105</v>
          </cell>
          <cell r="E100" t="str">
            <v>Автоколона № 1</v>
          </cell>
          <cell r="F100" t="str">
            <v>КЛИМЕНКО ОЛЕКСАНДР ВОЛОДИМИРОВИЧ</v>
          </cell>
          <cell r="G100">
            <v>67440.02</v>
          </cell>
          <cell r="H100">
            <v>51704</v>
          </cell>
          <cell r="I100">
            <v>15736.02</v>
          </cell>
          <cell r="J100" t="str">
            <v>31.01.1996</v>
          </cell>
          <cell r="K100" t="str">
            <v>01.08.2018</v>
          </cell>
          <cell r="L100">
            <v>55</v>
          </cell>
          <cell r="M100" t="str">
            <v>За рішенням КМДА</v>
          </cell>
          <cell r="N100" t="str">
            <v>ОЗ рах.231 БС 011004 Передавання т/е КТМ</v>
          </cell>
        </row>
        <row r="101">
          <cell r="C101" t="str">
            <v>ТЦ5-10500100415/002</v>
          </cell>
          <cell r="D101">
            <v>105</v>
          </cell>
          <cell r="E101" t="str">
            <v>Автоколона № 1</v>
          </cell>
          <cell r="F101" t="str">
            <v>КЛИМЕНКО ОЛЕКСАНДР ВОЛОДИМИРОВИЧ</v>
          </cell>
          <cell r="G101">
            <v>1</v>
          </cell>
          <cell r="H101">
            <v>0.25</v>
          </cell>
          <cell r="I101">
            <v>0.75</v>
          </cell>
          <cell r="J101" t="str">
            <v>31.10.2012</v>
          </cell>
          <cell r="K101" t="str">
            <v>31.05.2018</v>
          </cell>
          <cell r="L101">
            <v>52</v>
          </cell>
          <cell r="M101" t="str">
            <v>За рішенням КМДА</v>
          </cell>
          <cell r="N101" t="str">
            <v>ОЗ рах.949 БС 172004</v>
          </cell>
          <cell r="O101" t="str">
            <v>!</v>
          </cell>
        </row>
        <row r="102">
          <cell r="C102" t="str">
            <v>ТЦ5-10500100412/002</v>
          </cell>
          <cell r="D102">
            <v>105</v>
          </cell>
          <cell r="E102" t="str">
            <v>Автоколона № 1</v>
          </cell>
          <cell r="F102" t="str">
            <v>КЛИМЕНКО ОЛЕКСАНДР ВОЛОДИМИРОВИЧ</v>
          </cell>
          <cell r="G102">
            <v>490</v>
          </cell>
          <cell r="H102">
            <v>463.19</v>
          </cell>
          <cell r="I102">
            <v>26.81</v>
          </cell>
          <cell r="J102" t="str">
            <v>09.04.2015</v>
          </cell>
          <cell r="K102" t="str">
            <v>31.05.2018</v>
          </cell>
          <cell r="L102">
            <v>52</v>
          </cell>
          <cell r="M102" t="str">
            <v>За рішенням КМДА</v>
          </cell>
          <cell r="N102" t="str">
            <v>ОЗ рах.949 БС 172004</v>
          </cell>
          <cell r="O102" t="str">
            <v>!</v>
          </cell>
        </row>
        <row r="103">
          <cell r="C103" t="str">
            <v>ТЦ5-10500100447/000</v>
          </cell>
          <cell r="D103">
            <v>105</v>
          </cell>
          <cell r="E103" t="str">
            <v>Автоколона № 1</v>
          </cell>
          <cell r="F103" t="str">
            <v>КЛИМЕНКО ОЛЕКСАНДР ВОЛОДИМИРОВИЧ</v>
          </cell>
          <cell r="G103">
            <v>25742.13</v>
          </cell>
          <cell r="H103">
            <v>6757.32</v>
          </cell>
          <cell r="I103">
            <v>18984.810000000001</v>
          </cell>
          <cell r="J103" t="str">
            <v>31.01.1974</v>
          </cell>
          <cell r="K103" t="str">
            <v>31.05.2018</v>
          </cell>
          <cell r="L103">
            <v>52</v>
          </cell>
          <cell r="M103" t="str">
            <v>За рішенням КМДА</v>
          </cell>
          <cell r="N103" t="str">
            <v>ОЗ рах.949 БС 172004</v>
          </cell>
          <cell r="O103" t="str">
            <v>!</v>
          </cell>
        </row>
        <row r="104">
          <cell r="C104" t="str">
            <v>ТЦ5-10500100416/000</v>
          </cell>
          <cell r="D104">
            <v>105</v>
          </cell>
          <cell r="E104" t="str">
            <v>Автоколона № 1</v>
          </cell>
          <cell r="F104" t="str">
            <v>КЛИМЕНКО ОЛЕКСАНДР ВОЛОДИМИРОВИЧ</v>
          </cell>
          <cell r="G104">
            <v>1</v>
          </cell>
          <cell r="H104">
            <v>0.25</v>
          </cell>
          <cell r="I104">
            <v>0.75</v>
          </cell>
          <cell r="J104" t="str">
            <v>31.01.1975</v>
          </cell>
          <cell r="K104" t="str">
            <v>31.05.2018</v>
          </cell>
          <cell r="L104">
            <v>52</v>
          </cell>
          <cell r="M104" t="str">
            <v>За рішенням КМДА</v>
          </cell>
          <cell r="N104" t="str">
            <v>ОЗ рах.949 БС 172004</v>
          </cell>
          <cell r="O104" t="str">
            <v>!</v>
          </cell>
        </row>
        <row r="105">
          <cell r="C105" t="str">
            <v>ТЦ5-10500100415/001</v>
          </cell>
          <cell r="D105">
            <v>105</v>
          </cell>
          <cell r="E105" t="str">
            <v>Автоколона № 1</v>
          </cell>
          <cell r="F105" t="str">
            <v>КЛИМЕНКО ОЛЕКСАНДР ВОЛОДИМИРОВИЧ</v>
          </cell>
          <cell r="G105">
            <v>1</v>
          </cell>
          <cell r="H105">
            <v>0.25</v>
          </cell>
          <cell r="I105">
            <v>0.75</v>
          </cell>
          <cell r="J105" t="str">
            <v>31.01.1981</v>
          </cell>
          <cell r="K105" t="str">
            <v>31.05.2018</v>
          </cell>
          <cell r="L105">
            <v>52</v>
          </cell>
          <cell r="M105" t="str">
            <v>За рішенням КМДА</v>
          </cell>
          <cell r="N105" t="str">
            <v>ОЗ рах.949 БС 172004</v>
          </cell>
          <cell r="O105" t="str">
            <v>!</v>
          </cell>
        </row>
        <row r="106">
          <cell r="C106" t="str">
            <v>ТЦ5-10500100412/001</v>
          </cell>
          <cell r="D106">
            <v>105</v>
          </cell>
          <cell r="E106" t="str">
            <v>Автоколона № 1</v>
          </cell>
          <cell r="F106" t="str">
            <v>КЛИМЕНКО ОЛЕКСАНДР ВОЛОДИМИРОВИЧ</v>
          </cell>
          <cell r="G106">
            <v>72758.09</v>
          </cell>
          <cell r="H106">
            <v>36985.339999999997</v>
          </cell>
          <cell r="I106">
            <v>35772.75</v>
          </cell>
          <cell r="J106" t="str">
            <v>31.03.1996</v>
          </cell>
          <cell r="K106" t="str">
            <v>31.05.2018</v>
          </cell>
          <cell r="L106">
            <v>52</v>
          </cell>
          <cell r="M106" t="str">
            <v>За рішенням КМДА</v>
          </cell>
          <cell r="N106" t="str">
            <v>ОЗ рах.949 БС 172004</v>
          </cell>
          <cell r="O106" t="str">
            <v>!</v>
          </cell>
        </row>
        <row r="107">
          <cell r="C107" t="str">
            <v>ТЦ5-10500100411/000</v>
          </cell>
          <cell r="D107">
            <v>105</v>
          </cell>
          <cell r="E107" t="str">
            <v>Автоколона № 1</v>
          </cell>
          <cell r="F107" t="str">
            <v>КЛИМЕНКО ОЛЕКСАНДР ВОЛОДИМИРОВИЧ</v>
          </cell>
          <cell r="G107">
            <v>1</v>
          </cell>
          <cell r="H107">
            <v>0.25</v>
          </cell>
          <cell r="I107">
            <v>0.75</v>
          </cell>
          <cell r="J107" t="str">
            <v>31.03.1993</v>
          </cell>
          <cell r="K107" t="str">
            <v>31.05.2018</v>
          </cell>
          <cell r="L107">
            <v>52</v>
          </cell>
          <cell r="M107" t="str">
            <v>За рішенням КМДА</v>
          </cell>
          <cell r="N107" t="str">
            <v>ОЗ рах.949 БС 172004</v>
          </cell>
          <cell r="O107" t="str">
            <v>!</v>
          </cell>
        </row>
        <row r="108">
          <cell r="C108" t="str">
            <v>ТЦ5-10500050014/000</v>
          </cell>
          <cell r="D108">
            <v>105</v>
          </cell>
          <cell r="E108" t="str">
            <v>Автоколона № 1</v>
          </cell>
          <cell r="F108" t="str">
            <v>КЛИМЕНКО ОЛЕКСАНДР ВОЛОДИМИРОВИЧ</v>
          </cell>
          <cell r="G108">
            <v>1</v>
          </cell>
          <cell r="H108">
            <v>0.25</v>
          </cell>
          <cell r="I108">
            <v>0.75</v>
          </cell>
          <cell r="J108" t="str">
            <v>28.12.1996</v>
          </cell>
          <cell r="K108" t="str">
            <v>31.05.2018</v>
          </cell>
          <cell r="L108">
            <v>52</v>
          </cell>
          <cell r="M108" t="str">
            <v>За рішенням КМДА</v>
          </cell>
          <cell r="N108" t="str">
            <v>ОЗ рах.949 БС 172004</v>
          </cell>
          <cell r="O108" t="str">
            <v>!</v>
          </cell>
        </row>
        <row r="109">
          <cell r="C109" t="str">
            <v>ТЦ5-10500050015/000</v>
          </cell>
          <cell r="D109">
            <v>105</v>
          </cell>
          <cell r="E109" t="str">
            <v>Автоколона № 1</v>
          </cell>
          <cell r="F109" t="str">
            <v>ОМЕЛЬЧЕНКО ДЕНИС СЕРГІЙОВИЧ</v>
          </cell>
          <cell r="G109">
            <v>82339.399999999994</v>
          </cell>
          <cell r="H109">
            <v>34308.089999999997</v>
          </cell>
          <cell r="I109">
            <v>48031.31</v>
          </cell>
          <cell r="J109" t="str">
            <v>28.07.1980</v>
          </cell>
          <cell r="K109" t="str">
            <v>01.08.2018</v>
          </cell>
          <cell r="L109">
            <v>55</v>
          </cell>
          <cell r="M109" t="str">
            <v>За рішенням КМДА</v>
          </cell>
          <cell r="N109" t="str">
            <v>ОЗ рах.231 БС 011004 Передавання т/е КТМ</v>
          </cell>
        </row>
        <row r="110">
          <cell r="C110" t="str">
            <v>ТЦ5-10500050019/000</v>
          </cell>
          <cell r="D110">
            <v>105</v>
          </cell>
          <cell r="E110" t="str">
            <v>Автоколона № 1</v>
          </cell>
          <cell r="F110" t="str">
            <v>ОМЕЛЬЧЕНКО ДЕНИС СЕРГІЙОВИЧ</v>
          </cell>
          <cell r="G110">
            <v>82339.399999999994</v>
          </cell>
          <cell r="H110">
            <v>34308.089999999997</v>
          </cell>
          <cell r="I110">
            <v>48031.31</v>
          </cell>
          <cell r="J110" t="str">
            <v>28.05.1988</v>
          </cell>
          <cell r="K110" t="str">
            <v>01.08.2018</v>
          </cell>
          <cell r="L110">
            <v>55</v>
          </cell>
          <cell r="M110" t="str">
            <v>За рішенням КМДА</v>
          </cell>
          <cell r="N110" t="str">
            <v>ОЗ рах.231 БС 011004 Передавання т/е КТМ</v>
          </cell>
        </row>
        <row r="111">
          <cell r="C111" t="str">
            <v>ТЦ5-10500050020/000</v>
          </cell>
          <cell r="D111">
            <v>105</v>
          </cell>
          <cell r="E111" t="str">
            <v>Автоколона № 1</v>
          </cell>
          <cell r="F111" t="str">
            <v>ОМЕЛЬЧЕНКО ДЕНИС СЕРГІЙОВИЧ</v>
          </cell>
          <cell r="G111">
            <v>79844.259999999995</v>
          </cell>
          <cell r="H111">
            <v>33268.400000000001</v>
          </cell>
          <cell r="I111">
            <v>46575.86</v>
          </cell>
          <cell r="J111" t="str">
            <v>28.12.1992</v>
          </cell>
          <cell r="K111" t="str">
            <v>01.08.2018</v>
          </cell>
          <cell r="L111">
            <v>55</v>
          </cell>
          <cell r="M111" t="str">
            <v>За рішенням КМДА</v>
          </cell>
          <cell r="N111" t="str">
            <v>ОЗ рах.231 БС 011004 Передавання т/е КТМ</v>
          </cell>
        </row>
        <row r="112">
          <cell r="C112" t="str">
            <v>ТЦ5-10500050008/000</v>
          </cell>
          <cell r="D112">
            <v>105</v>
          </cell>
          <cell r="E112" t="str">
            <v>Автоколона № 1</v>
          </cell>
          <cell r="F112" t="str">
            <v>ОМЕЛЬЧЕНКО ДЕНИС СЕРГІЙОВИЧ</v>
          </cell>
          <cell r="G112">
            <v>2247.4299999999998</v>
          </cell>
          <cell r="H112">
            <v>936.4</v>
          </cell>
          <cell r="I112">
            <v>1311.03</v>
          </cell>
          <cell r="J112" t="str">
            <v>28.07.1988</v>
          </cell>
          <cell r="K112" t="str">
            <v>01.08.2018</v>
          </cell>
          <cell r="L112">
            <v>55</v>
          </cell>
          <cell r="M112" t="str">
            <v>За рішенням КМДА</v>
          </cell>
          <cell r="N112" t="str">
            <v>ОЗ рах.231 БС 011004 Передавання т/е КТМ</v>
          </cell>
        </row>
        <row r="113">
          <cell r="C113" t="str">
            <v>ТЦ5-10500050004/000</v>
          </cell>
          <cell r="D113">
            <v>105</v>
          </cell>
          <cell r="E113" t="str">
            <v>Автоколона № 1</v>
          </cell>
          <cell r="F113" t="str">
            <v>ОМЕЛЬЧЕНКО ДЕНИС СЕРГІЙОВИЧ</v>
          </cell>
          <cell r="G113">
            <v>1760.6</v>
          </cell>
          <cell r="H113">
            <v>733.6</v>
          </cell>
          <cell r="I113">
            <v>1027</v>
          </cell>
          <cell r="J113" t="str">
            <v>28.12.1980</v>
          </cell>
          <cell r="K113" t="str">
            <v>01.08.2018</v>
          </cell>
          <cell r="L113">
            <v>55</v>
          </cell>
          <cell r="M113" t="str">
            <v>За рішенням КМДА</v>
          </cell>
          <cell r="N113" t="str">
            <v>ОЗ рах.231 БС 011004 Передавання т/е КТМ</v>
          </cell>
        </row>
        <row r="114">
          <cell r="C114" t="str">
            <v>ТЦ5-10500050006/000</v>
          </cell>
          <cell r="D114">
            <v>105</v>
          </cell>
          <cell r="E114" t="str">
            <v>Автоколона № 1</v>
          </cell>
          <cell r="F114" t="str">
            <v>ОМЕЛЬЧЕНКО ДЕНИС СЕРГІЙОВИЧ</v>
          </cell>
          <cell r="G114">
            <v>1760.6</v>
          </cell>
          <cell r="H114">
            <v>733.6</v>
          </cell>
          <cell r="I114">
            <v>1027</v>
          </cell>
          <cell r="J114" t="str">
            <v>28.10.1979</v>
          </cell>
          <cell r="K114" t="str">
            <v>01.08.2018</v>
          </cell>
          <cell r="L114">
            <v>55</v>
          </cell>
          <cell r="M114" t="str">
            <v>За рішенням КМДА</v>
          </cell>
          <cell r="N114" t="str">
            <v>ОЗ рах.231 БС 011004 Передавання т/е КТМ</v>
          </cell>
        </row>
        <row r="115">
          <cell r="C115" t="str">
            <v>ТЦ5-10500050011/000</v>
          </cell>
          <cell r="D115">
            <v>105</v>
          </cell>
          <cell r="E115" t="str">
            <v>Автоколона № 1</v>
          </cell>
          <cell r="F115" t="str">
            <v>ОМЕЛЬЧЕНКО ДЕНИС СЕРГІЙОВИЧ</v>
          </cell>
          <cell r="G115">
            <v>2740.94</v>
          </cell>
          <cell r="H115">
            <v>1142.0899999999999</v>
          </cell>
          <cell r="I115">
            <v>1598.85</v>
          </cell>
          <cell r="J115" t="str">
            <v>28.06.1990</v>
          </cell>
          <cell r="K115" t="str">
            <v>01.08.2018</v>
          </cell>
          <cell r="L115">
            <v>55</v>
          </cell>
          <cell r="M115" t="str">
            <v>За рішенням КМДА</v>
          </cell>
          <cell r="N115" t="str">
            <v>ОЗ рах.231 БС 011004 Передавання т/е КТМ</v>
          </cell>
        </row>
        <row r="116">
          <cell r="C116" t="str">
            <v>ТЦ5-10500050010/000</v>
          </cell>
          <cell r="D116">
            <v>105</v>
          </cell>
          <cell r="E116" t="str">
            <v>Автоколона № 1</v>
          </cell>
          <cell r="F116" t="str">
            <v>ОМЕЛЬЧЕНКО ДЕНИС СЕРГІЙОВИЧ</v>
          </cell>
          <cell r="G116">
            <v>2740.94</v>
          </cell>
          <cell r="H116">
            <v>1142.0899999999999</v>
          </cell>
          <cell r="I116">
            <v>1598.85</v>
          </cell>
          <cell r="J116" t="str">
            <v>28.06.1990</v>
          </cell>
          <cell r="K116" t="str">
            <v>01.08.2018</v>
          </cell>
          <cell r="L116">
            <v>55</v>
          </cell>
          <cell r="M116" t="str">
            <v>За рішенням КМДА</v>
          </cell>
          <cell r="N116" t="str">
            <v>ОЗ рах.231 БС 011004 Передавання т/е КТМ</v>
          </cell>
        </row>
        <row r="117">
          <cell r="C117" t="str">
            <v>ТЦ5-10500050023/000</v>
          </cell>
          <cell r="D117">
            <v>105</v>
          </cell>
          <cell r="E117" t="str">
            <v>Автоколона № 1</v>
          </cell>
          <cell r="F117" t="str">
            <v>ОМЕЛЬЧЕНКО ДЕНИС СЕРГІЙОВИЧ</v>
          </cell>
          <cell r="G117">
            <v>93000</v>
          </cell>
          <cell r="H117">
            <v>38750</v>
          </cell>
          <cell r="I117">
            <v>54250</v>
          </cell>
          <cell r="J117" t="str">
            <v>28.03.1991</v>
          </cell>
          <cell r="K117" t="str">
            <v>01.08.2018</v>
          </cell>
          <cell r="L117">
            <v>55</v>
          </cell>
          <cell r="M117" t="str">
            <v>За рішенням КМДА</v>
          </cell>
          <cell r="N117" t="str">
            <v>ОЗ рах.949 БС 172004</v>
          </cell>
        </row>
        <row r="118">
          <cell r="C118" t="str">
            <v>ТЦ5-10500050022/000</v>
          </cell>
          <cell r="D118">
            <v>105</v>
          </cell>
          <cell r="E118" t="str">
            <v>Автоколона № 1</v>
          </cell>
          <cell r="F118" t="str">
            <v>ОМЕЛЬЧЕНКО ДЕНИС СЕРГІЙОВИЧ</v>
          </cell>
          <cell r="G118">
            <v>274.54000000000002</v>
          </cell>
          <cell r="H118">
            <v>114.4</v>
          </cell>
          <cell r="I118">
            <v>160.13999999999999</v>
          </cell>
          <cell r="J118" t="str">
            <v>28.10.1981</v>
          </cell>
          <cell r="K118" t="str">
            <v>01.08.2018</v>
          </cell>
          <cell r="L118">
            <v>55</v>
          </cell>
          <cell r="M118" t="str">
            <v>За рішенням КМДА</v>
          </cell>
          <cell r="N118" t="str">
            <v>ОЗ рах.231 БС 011004 Передавання т/е КТМ</v>
          </cell>
        </row>
        <row r="119">
          <cell r="C119" t="str">
            <v>ТЦ5-10500050021/000</v>
          </cell>
          <cell r="D119">
            <v>105</v>
          </cell>
          <cell r="E119" t="str">
            <v>Автоколона № 1</v>
          </cell>
          <cell r="F119" t="str">
            <v>ОМЕЛЬЧЕНКО ДЕНИС СЕРГІЙОВИЧ</v>
          </cell>
          <cell r="G119">
            <v>152203.13</v>
          </cell>
          <cell r="H119">
            <v>63418</v>
          </cell>
          <cell r="I119">
            <v>88785.13</v>
          </cell>
          <cell r="J119" t="str">
            <v>28.03.1996</v>
          </cell>
          <cell r="K119" t="str">
            <v>01.08.2018</v>
          </cell>
          <cell r="L119">
            <v>55</v>
          </cell>
          <cell r="M119" t="str">
            <v>За рішенням КМДА</v>
          </cell>
          <cell r="N119" t="str">
            <v>ОЗ рах.231 БС 011004 Передавання т/е КТМ</v>
          </cell>
        </row>
        <row r="120">
          <cell r="C120" t="str">
            <v>ТЦ5-10500100420/000</v>
          </cell>
          <cell r="D120">
            <v>105</v>
          </cell>
          <cell r="E120" t="str">
            <v>Автоколона № 1</v>
          </cell>
          <cell r="F120" t="str">
            <v>ОМЕЛЬЧЕНКО ДЕНИС СЕРГІЙОВИЧ</v>
          </cell>
          <cell r="G120">
            <v>79844.259999999995</v>
          </cell>
          <cell r="H120">
            <v>33268.400000000001</v>
          </cell>
          <cell r="I120">
            <v>46575.86</v>
          </cell>
          <cell r="J120" t="str">
            <v>31.01.1983</v>
          </cell>
          <cell r="K120" t="str">
            <v>01.08.2018</v>
          </cell>
          <cell r="L120">
            <v>55</v>
          </cell>
          <cell r="M120" t="str">
            <v>За рішенням КМДА</v>
          </cell>
          <cell r="N120" t="str">
            <v>ОЗ рах.231 БС 011004 Передавання т/е КТМ</v>
          </cell>
        </row>
        <row r="121">
          <cell r="C121" t="str">
            <v>ТЦ5-10500100419/000</v>
          </cell>
          <cell r="D121">
            <v>105</v>
          </cell>
          <cell r="E121" t="str">
            <v>Автоколона № 1</v>
          </cell>
          <cell r="F121" t="str">
            <v>ОМЕЛЬЧЕНКО ДЕНИС СЕРГІЙОВИЧ</v>
          </cell>
          <cell r="G121">
            <v>124756.66</v>
          </cell>
          <cell r="H121">
            <v>51981.91</v>
          </cell>
          <cell r="I121">
            <v>72774.75</v>
          </cell>
          <cell r="J121" t="str">
            <v>31.01.1996</v>
          </cell>
          <cell r="K121" t="str">
            <v>01.08.2018</v>
          </cell>
          <cell r="L121">
            <v>55</v>
          </cell>
          <cell r="M121" t="str">
            <v>За рішенням КМДА</v>
          </cell>
          <cell r="N121" t="str">
            <v>ОЗ рах.231 БС 011004 Передавання т/е КТМ</v>
          </cell>
        </row>
        <row r="122">
          <cell r="C122" t="str">
            <v>ТЦ5-10500050009/000</v>
          </cell>
          <cell r="D122">
            <v>105</v>
          </cell>
          <cell r="E122" t="str">
            <v>Автоколона № 1</v>
          </cell>
          <cell r="F122" t="str">
            <v>ОМЕЛЬЧЕНКО ДЕНИС СЕРГІЙОВИЧ</v>
          </cell>
          <cell r="G122">
            <v>380.13</v>
          </cell>
          <cell r="H122">
            <v>158.4</v>
          </cell>
          <cell r="I122">
            <v>221.73</v>
          </cell>
          <cell r="J122" t="str">
            <v>28.08.1988</v>
          </cell>
          <cell r="K122" t="str">
            <v>01.08.2018</v>
          </cell>
          <cell r="L122">
            <v>55</v>
          </cell>
          <cell r="M122" t="str">
            <v>За рішенням КМДА</v>
          </cell>
          <cell r="N122" t="str">
            <v>ОЗ рах.231 БС 011004 Передавання т/е КТМ</v>
          </cell>
        </row>
        <row r="123">
          <cell r="C123" t="str">
            <v>АТ -105000000066/000</v>
          </cell>
          <cell r="D123">
            <v>105</v>
          </cell>
          <cell r="E123" t="str">
            <v>Автоколона № 1</v>
          </cell>
          <cell r="F123" t="str">
            <v>ОМЕЛЬЧЕНКО ДЕНИС СЕРГІЙОВИЧ</v>
          </cell>
          <cell r="G123">
            <v>207103.86</v>
          </cell>
          <cell r="H123">
            <v>3340.38</v>
          </cell>
          <cell r="I123">
            <v>203763.48</v>
          </cell>
          <cell r="J123" t="str">
            <v>08.01.2014</v>
          </cell>
          <cell r="K123" t="str">
            <v>30.11.2018</v>
          </cell>
          <cell r="L123">
            <v>60</v>
          </cell>
          <cell r="M123" t="str">
            <v>Власні кошти</v>
          </cell>
          <cell r="N123" t="str">
            <v>ОЗ рах.91 БС 022004</v>
          </cell>
        </row>
        <row r="124">
          <cell r="C124" t="str">
            <v>СЕА-10598210142/000</v>
          </cell>
          <cell r="D124">
            <v>105</v>
          </cell>
          <cell r="E124" t="str">
            <v>Автоколона № 1</v>
          </cell>
          <cell r="F124" t="str">
            <v>ОМЕЛЬЧЕНКО ДЕНИС СЕРГІЙОВИЧ</v>
          </cell>
          <cell r="G124">
            <v>154937.85999999999</v>
          </cell>
          <cell r="H124">
            <v>2582.3000000000002</v>
          </cell>
          <cell r="I124">
            <v>152355.56</v>
          </cell>
          <cell r="J124" t="str">
            <v>31.08.2011</v>
          </cell>
          <cell r="K124" t="str">
            <v>30.11.2018</v>
          </cell>
          <cell r="L124">
            <v>58</v>
          </cell>
          <cell r="M124" t="str">
            <v>Власні кошти</v>
          </cell>
          <cell r="N124" t="str">
            <v>ОЗ рах.91 БС 022004</v>
          </cell>
        </row>
        <row r="125">
          <cell r="C125" t="str">
            <v>ТЦ5-10500100450/000</v>
          </cell>
          <cell r="D125">
            <v>105</v>
          </cell>
          <cell r="E125" t="str">
            <v>Автоколона № 1</v>
          </cell>
          <cell r="F125" t="str">
            <v>ОМЕЛЬЧЕНКО ДЕНИС СЕРГІЙОВИЧ</v>
          </cell>
          <cell r="G125">
            <v>61104.75</v>
          </cell>
          <cell r="H125">
            <v>1018.41</v>
          </cell>
          <cell r="I125">
            <v>60086.34</v>
          </cell>
          <cell r="J125" t="str">
            <v>15.06.2011</v>
          </cell>
          <cell r="K125" t="str">
            <v>30.11.2018</v>
          </cell>
          <cell r="L125">
            <v>58</v>
          </cell>
          <cell r="M125" t="str">
            <v>Власні кошти</v>
          </cell>
          <cell r="N125" t="str">
            <v>ОЗ рах.231 БС 011004 Передавання т/е КТМ</v>
          </cell>
        </row>
        <row r="126">
          <cell r="C126" t="str">
            <v>ТЦ5-10500100449/000</v>
          </cell>
          <cell r="D126">
            <v>105</v>
          </cell>
          <cell r="E126" t="str">
            <v>Автоколона № 1</v>
          </cell>
          <cell r="F126" t="str">
            <v>ОМЕЛЬЧЕНКО ДЕНИС СЕРГІЙОВИЧ</v>
          </cell>
          <cell r="G126">
            <v>100356.15</v>
          </cell>
          <cell r="H126">
            <v>1672.6</v>
          </cell>
          <cell r="I126">
            <v>98683.55</v>
          </cell>
          <cell r="J126" t="str">
            <v>26.01.2011</v>
          </cell>
          <cell r="K126" t="str">
            <v>30.11.2018</v>
          </cell>
          <cell r="L126">
            <v>58</v>
          </cell>
          <cell r="M126" t="str">
            <v>Власні кошти</v>
          </cell>
          <cell r="N126" t="str">
            <v>ОЗ рах.231 БС 011004 Передавання т/е КТМ</v>
          </cell>
        </row>
        <row r="127">
          <cell r="C127" t="str">
            <v>ТЦ5-10500100448/000</v>
          </cell>
          <cell r="D127">
            <v>105</v>
          </cell>
          <cell r="E127" t="str">
            <v>Автоколона № 1</v>
          </cell>
          <cell r="F127" t="str">
            <v>ОМЕЛЬЧЕНКО ДЕНИС СЕРГІЙОВИЧ</v>
          </cell>
          <cell r="G127">
            <v>51568.32</v>
          </cell>
          <cell r="H127">
            <v>859.47</v>
          </cell>
          <cell r="I127">
            <v>50708.85</v>
          </cell>
          <cell r="J127" t="str">
            <v>01.12.2010</v>
          </cell>
          <cell r="K127" t="str">
            <v>30.11.2018</v>
          </cell>
          <cell r="L127">
            <v>58</v>
          </cell>
          <cell r="M127" t="str">
            <v>Власні кошти</v>
          </cell>
          <cell r="N127" t="str">
            <v>ОЗ рах.231 БС 011004 Передавання т/е КТМ</v>
          </cell>
        </row>
        <row r="128">
          <cell r="C128" t="str">
            <v>ТЦ6-10500003097/000</v>
          </cell>
          <cell r="D128">
            <v>105</v>
          </cell>
          <cell r="E128" t="str">
            <v>Автоколона № 1</v>
          </cell>
          <cell r="F128" t="str">
            <v>ОМЕЛЬЧЕНКО ДЕНИС СЕРГІЙОВИЧ</v>
          </cell>
          <cell r="G128">
            <v>183591.19</v>
          </cell>
          <cell r="H128">
            <v>3059.85</v>
          </cell>
          <cell r="I128">
            <v>180531.34</v>
          </cell>
          <cell r="J128" t="str">
            <v>16.05.2008</v>
          </cell>
          <cell r="K128" t="str">
            <v>30.11.2018</v>
          </cell>
          <cell r="L128">
            <v>58</v>
          </cell>
          <cell r="M128" t="str">
            <v>Власні кошти</v>
          </cell>
          <cell r="N128" t="str">
            <v>ОЗ рах.91 БС 022004</v>
          </cell>
        </row>
        <row r="129">
          <cell r="C129" t="str">
            <v>ТЦ5-10500100429/000</v>
          </cell>
          <cell r="D129">
            <v>105</v>
          </cell>
          <cell r="E129" t="str">
            <v>Автоколона № 1</v>
          </cell>
          <cell r="F129" t="str">
            <v>ОМЕЛЬЧЕНКО ДЕНИС СЕРГІЙОВИЧ</v>
          </cell>
          <cell r="G129">
            <v>117304.46</v>
          </cell>
          <cell r="H129">
            <v>1955.07</v>
          </cell>
          <cell r="I129">
            <v>115349.39</v>
          </cell>
          <cell r="J129" t="str">
            <v>31.12.2003</v>
          </cell>
          <cell r="K129" t="str">
            <v>30.11.2018</v>
          </cell>
          <cell r="L129">
            <v>58</v>
          </cell>
          <cell r="M129" t="str">
            <v>Власні кошти</v>
          </cell>
          <cell r="N129" t="str">
            <v>ОЗ рах.91 БС 022004</v>
          </cell>
        </row>
        <row r="130">
          <cell r="C130" t="str">
            <v>ТЦ5-10500100409/000</v>
          </cell>
          <cell r="D130">
            <v>105</v>
          </cell>
          <cell r="E130" t="str">
            <v>Автоколона № 1</v>
          </cell>
          <cell r="F130" t="str">
            <v>ОМЕЛЬЧЕНКО ДЕНИС СЕРГІЙОВИЧ</v>
          </cell>
          <cell r="G130">
            <v>99881.43</v>
          </cell>
          <cell r="H130">
            <v>1664.69</v>
          </cell>
          <cell r="I130">
            <v>98216.74</v>
          </cell>
          <cell r="J130" t="str">
            <v>31.05.2000</v>
          </cell>
          <cell r="K130" t="str">
            <v>30.11.2018</v>
          </cell>
          <cell r="L130">
            <v>58</v>
          </cell>
          <cell r="M130" t="str">
            <v>Власні кошти</v>
          </cell>
          <cell r="N130" t="str">
            <v>ОЗ рах.231 БС 011004 Передавання т/е КТМ</v>
          </cell>
        </row>
        <row r="131">
          <cell r="C131" t="str">
            <v>ТЦ5-10500100408/000</v>
          </cell>
          <cell r="D131">
            <v>105</v>
          </cell>
          <cell r="E131" t="str">
            <v>Автоколона № 1</v>
          </cell>
          <cell r="F131" t="str">
            <v>ОМЕЛЬЧЕНКО ДЕНИС СЕРГІЙОВИЧ</v>
          </cell>
          <cell r="G131">
            <v>480196.42</v>
          </cell>
          <cell r="H131">
            <v>8003.27</v>
          </cell>
          <cell r="I131">
            <v>472193.15</v>
          </cell>
          <cell r="J131" t="str">
            <v>31.05.1999</v>
          </cell>
          <cell r="K131" t="str">
            <v>30.11.2018</v>
          </cell>
          <cell r="L131">
            <v>58</v>
          </cell>
          <cell r="M131" t="str">
            <v>Власні кошти</v>
          </cell>
          <cell r="N131" t="str">
            <v>ОЗ рах.231 БС 011004 Передавання т/е КТМ</v>
          </cell>
        </row>
        <row r="132">
          <cell r="C132" t="str">
            <v>АТ -105000000067/000</v>
          </cell>
          <cell r="D132">
            <v>105</v>
          </cell>
          <cell r="E132" t="str">
            <v>Автоколона № 2</v>
          </cell>
          <cell r="F132" t="str">
            <v>СТЕПАНЧУК ОЛЕКСАНДР МИХАЙЛОВИЧ</v>
          </cell>
          <cell r="G132">
            <v>8753.2900000000009</v>
          </cell>
          <cell r="H132">
            <v>72.94</v>
          </cell>
          <cell r="I132">
            <v>8680.35</v>
          </cell>
          <cell r="J132" t="str">
            <v>03.02.2014</v>
          </cell>
          <cell r="K132" t="str">
            <v>30.11.2018</v>
          </cell>
          <cell r="L132">
            <v>118</v>
          </cell>
          <cell r="M132" t="str">
            <v>Власні кошти</v>
          </cell>
          <cell r="N132" t="str">
            <v>ОЗ рах.231 БС 011004 Передавання т/е КТМ</v>
          </cell>
        </row>
        <row r="133">
          <cell r="C133" t="str">
            <v>АТ -105000000059/002</v>
          </cell>
          <cell r="D133">
            <v>105</v>
          </cell>
          <cell r="E133" t="str">
            <v>Автоколона № 2</v>
          </cell>
          <cell r="F133" t="str">
            <v>СТЕПАНЧУК ОЛЕКСАНДР МИХАЙЛОВИЧ</v>
          </cell>
          <cell r="G133">
            <v>8512.18</v>
          </cell>
          <cell r="H133">
            <v>70.930000000000007</v>
          </cell>
          <cell r="I133">
            <v>8441.25</v>
          </cell>
          <cell r="J133" t="str">
            <v>17.01.2014</v>
          </cell>
          <cell r="K133" t="str">
            <v>30.11.2018</v>
          </cell>
          <cell r="L133">
            <v>118</v>
          </cell>
          <cell r="M133" t="str">
            <v>Власні кошти</v>
          </cell>
          <cell r="N133" t="str">
            <v>ОЗ рах.231 БС 011004 Передавання т/е КТМ</v>
          </cell>
        </row>
        <row r="134">
          <cell r="C134" t="str">
            <v>АТ -105000000058/002</v>
          </cell>
          <cell r="D134">
            <v>105</v>
          </cell>
          <cell r="E134" t="str">
            <v>Автоколона № 2</v>
          </cell>
          <cell r="F134" t="str">
            <v>СТЕПАНЧУК ОЛЕКСАНДР МИХАЙЛОВИЧ</v>
          </cell>
          <cell r="G134">
            <v>6792.22</v>
          </cell>
          <cell r="H134">
            <v>56.6</v>
          </cell>
          <cell r="I134">
            <v>6735.62</v>
          </cell>
          <cell r="J134" t="str">
            <v>17.01.2014</v>
          </cell>
          <cell r="K134" t="str">
            <v>30.11.2018</v>
          </cell>
          <cell r="L134">
            <v>118</v>
          </cell>
          <cell r="M134" t="str">
            <v>Власні кошти</v>
          </cell>
          <cell r="N134" t="str">
            <v>ОЗ рах.231 БС 011004 Передавання т/е КТМ</v>
          </cell>
        </row>
        <row r="135">
          <cell r="C135" t="str">
            <v>АТ -105000000119/003</v>
          </cell>
          <cell r="D135">
            <v>105</v>
          </cell>
          <cell r="E135" t="str">
            <v>Автоколона № 2</v>
          </cell>
          <cell r="F135" t="str">
            <v>СТЕПАНЧУК ОЛЕКСАНДР МИХАЙЛОВИЧ</v>
          </cell>
          <cell r="G135">
            <v>5960.59</v>
          </cell>
          <cell r="H135">
            <v>49.67</v>
          </cell>
          <cell r="I135">
            <v>5910.92</v>
          </cell>
          <cell r="J135" t="str">
            <v>25.05.2015</v>
          </cell>
          <cell r="K135" t="str">
            <v>30.11.2018</v>
          </cell>
          <cell r="L135">
            <v>118</v>
          </cell>
          <cell r="M135" t="str">
            <v>Власні кошти</v>
          </cell>
          <cell r="N135" t="str">
            <v>ОЗ рах.231 БС 011004 Передавання т/е КТМ</v>
          </cell>
        </row>
        <row r="136">
          <cell r="C136" t="str">
            <v>АТ -105000000119/002</v>
          </cell>
          <cell r="D136">
            <v>105</v>
          </cell>
          <cell r="E136" t="str">
            <v>Автоколона № 2</v>
          </cell>
          <cell r="F136" t="str">
            <v>СТЕПАНЧУК ОЛЕКСАНДР МИХАЙЛОВИЧ</v>
          </cell>
          <cell r="G136">
            <v>8243.32</v>
          </cell>
          <cell r="H136">
            <v>68.69</v>
          </cell>
          <cell r="I136">
            <v>8174.63</v>
          </cell>
          <cell r="J136" t="str">
            <v>25.05.2015</v>
          </cell>
          <cell r="K136" t="str">
            <v>30.11.2018</v>
          </cell>
          <cell r="L136">
            <v>118</v>
          </cell>
          <cell r="M136" t="str">
            <v>Власні кошти</v>
          </cell>
          <cell r="N136" t="str">
            <v>ОЗ рах.231 БС 011004 Передавання т/е КТМ</v>
          </cell>
        </row>
        <row r="137">
          <cell r="C137" t="str">
            <v>СЕА-10510000397/002</v>
          </cell>
          <cell r="D137">
            <v>105</v>
          </cell>
          <cell r="E137" t="str">
            <v>Автоколона № 2</v>
          </cell>
          <cell r="F137" t="str">
            <v>СТЕПАНЧУК ОЛЕКСАНДР МИХАЙЛОВИЧ</v>
          </cell>
          <cell r="G137">
            <v>7082.74</v>
          </cell>
          <cell r="H137">
            <v>59.02</v>
          </cell>
          <cell r="I137">
            <v>7023.72</v>
          </cell>
          <cell r="J137" t="str">
            <v>01.12.2011</v>
          </cell>
          <cell r="K137" t="str">
            <v>30.11.2018</v>
          </cell>
          <cell r="L137">
            <v>118</v>
          </cell>
          <cell r="M137" t="str">
            <v>Власні кошти</v>
          </cell>
          <cell r="N137" t="str">
            <v>ОЗ рах.231 БС 011004 Передавання т/е КТМ</v>
          </cell>
        </row>
        <row r="138">
          <cell r="C138" t="str">
            <v>СЕА-10598210181/002</v>
          </cell>
          <cell r="D138">
            <v>105</v>
          </cell>
          <cell r="E138" t="str">
            <v>Автоколона № 2</v>
          </cell>
          <cell r="F138" t="str">
            <v>СТЕПАНЧУК ОЛЕКСАНДР МИХАЙЛОВИЧ</v>
          </cell>
          <cell r="G138">
            <v>1171.18</v>
          </cell>
          <cell r="H138">
            <v>9.76</v>
          </cell>
          <cell r="I138">
            <v>1161.42</v>
          </cell>
          <cell r="J138" t="str">
            <v>08.02.2012</v>
          </cell>
          <cell r="K138" t="str">
            <v>30.11.2018</v>
          </cell>
          <cell r="L138">
            <v>118</v>
          </cell>
          <cell r="M138" t="str">
            <v>Власні кошти</v>
          </cell>
          <cell r="N138" t="str">
            <v>ОЗ рах.231 БС 011004 Передавання т/е КТМ</v>
          </cell>
        </row>
        <row r="139">
          <cell r="C139" t="str">
            <v>СЕА-10598210181/003</v>
          </cell>
          <cell r="D139">
            <v>105</v>
          </cell>
          <cell r="E139" t="str">
            <v>Автоколона № 2</v>
          </cell>
          <cell r="F139" t="str">
            <v>СТЕПАНЧУК ОЛЕКСАНДР МИХАЙЛОВИЧ</v>
          </cell>
          <cell r="G139">
            <v>3370.13</v>
          </cell>
          <cell r="H139">
            <v>28.08</v>
          </cell>
          <cell r="I139">
            <v>3342.05</v>
          </cell>
          <cell r="J139" t="str">
            <v>08.02.2012</v>
          </cell>
          <cell r="K139" t="str">
            <v>30.11.2018</v>
          </cell>
          <cell r="L139">
            <v>118</v>
          </cell>
          <cell r="M139" t="str">
            <v>Власні кошти</v>
          </cell>
          <cell r="N139" t="str">
            <v>ОЗ рах.231 БС 011004 Передавання т/е КТМ</v>
          </cell>
        </row>
        <row r="140">
          <cell r="C140" t="str">
            <v>АТ -105000000120/003</v>
          </cell>
          <cell r="D140">
            <v>105</v>
          </cell>
          <cell r="E140" t="str">
            <v>Автоколона № 2</v>
          </cell>
          <cell r="F140" t="str">
            <v>СТЕПАНЧУК ОЛЕКСАНДР МИХАЙЛОВИЧ</v>
          </cell>
          <cell r="G140">
            <v>5456.88</v>
          </cell>
          <cell r="H140">
            <v>45.47</v>
          </cell>
          <cell r="I140">
            <v>5411.41</v>
          </cell>
          <cell r="J140" t="str">
            <v>25.05.2015</v>
          </cell>
          <cell r="K140" t="str">
            <v>30.11.2018</v>
          </cell>
          <cell r="L140">
            <v>118</v>
          </cell>
          <cell r="M140" t="str">
            <v>Власні кошти</v>
          </cell>
          <cell r="N140" t="str">
            <v>ОЗ рах.231 БС 011004 Передавання т/е КТМ</v>
          </cell>
        </row>
        <row r="141">
          <cell r="C141" t="str">
            <v>АТ -105000000043/002</v>
          </cell>
          <cell r="D141">
            <v>105</v>
          </cell>
          <cell r="E141" t="str">
            <v>Автоколона № 2</v>
          </cell>
          <cell r="F141" t="str">
            <v>СТЕПАНЧУК ОЛЕКСАНДР МИХАЙЛОВИЧ</v>
          </cell>
          <cell r="G141">
            <v>0.01</v>
          </cell>
          <cell r="H141">
            <v>0</v>
          </cell>
          <cell r="I141">
            <v>0.01</v>
          </cell>
          <cell r="J141" t="str">
            <v>31.10.2013</v>
          </cell>
          <cell r="K141" t="str">
            <v>30.11.2018</v>
          </cell>
          <cell r="L141">
            <v>118</v>
          </cell>
          <cell r="M141" t="str">
            <v>Власні кошти</v>
          </cell>
          <cell r="N141" t="str">
            <v>ОЗ рах.231 БС 011004 Передавання т/е КТМ</v>
          </cell>
        </row>
        <row r="142">
          <cell r="C142" t="str">
            <v>АТ -105000000043/003</v>
          </cell>
          <cell r="D142">
            <v>105</v>
          </cell>
          <cell r="E142" t="str">
            <v>Автоколона № 2</v>
          </cell>
          <cell r="F142" t="str">
            <v>СТЕПАНЧУК ОЛЕКСАНДР МИХАЙЛОВИЧ</v>
          </cell>
          <cell r="G142">
            <v>4586.1099999999997</v>
          </cell>
          <cell r="H142">
            <v>38.22</v>
          </cell>
          <cell r="I142">
            <v>4547.8900000000003</v>
          </cell>
          <cell r="J142" t="str">
            <v>31.10.2013</v>
          </cell>
          <cell r="K142" t="str">
            <v>30.11.2018</v>
          </cell>
          <cell r="L142">
            <v>118</v>
          </cell>
          <cell r="M142" t="str">
            <v>Власні кошти</v>
          </cell>
          <cell r="N142" t="str">
            <v>ОЗ рах.231 БС 011004 Передавання т/е КТМ</v>
          </cell>
        </row>
        <row r="143">
          <cell r="C143" t="str">
            <v>АТ -105000000043/004</v>
          </cell>
          <cell r="D143">
            <v>105</v>
          </cell>
          <cell r="E143" t="str">
            <v>Автоколона № 2</v>
          </cell>
          <cell r="F143" t="str">
            <v>СТЕПАНЧУК ОЛЕКСАНДР МИХАЙЛОВИЧ</v>
          </cell>
          <cell r="G143">
            <v>5685.09</v>
          </cell>
          <cell r="H143">
            <v>47.38</v>
          </cell>
          <cell r="I143">
            <v>5637.71</v>
          </cell>
          <cell r="J143" t="str">
            <v>31.10.2013</v>
          </cell>
          <cell r="K143" t="str">
            <v>30.11.2018</v>
          </cell>
          <cell r="L143">
            <v>118</v>
          </cell>
          <cell r="M143" t="str">
            <v>Власні кошти</v>
          </cell>
          <cell r="N143" t="str">
            <v>ОЗ рах.231 БС 011004 Передавання т/е КТМ</v>
          </cell>
        </row>
        <row r="144">
          <cell r="C144" t="str">
            <v>АТ -105000000049/002</v>
          </cell>
          <cell r="D144">
            <v>105</v>
          </cell>
          <cell r="E144" t="str">
            <v>Автоколона № 2</v>
          </cell>
          <cell r="F144" t="str">
            <v>СТЕПАНЧУК ОЛЕКСАНДР МИХАЙЛОВИЧ</v>
          </cell>
          <cell r="G144">
            <v>8509.11</v>
          </cell>
          <cell r="H144">
            <v>70.91</v>
          </cell>
          <cell r="I144">
            <v>8438.2000000000007</v>
          </cell>
          <cell r="J144" t="str">
            <v>16.01.2014</v>
          </cell>
          <cell r="K144" t="str">
            <v>30.11.2018</v>
          </cell>
          <cell r="L144">
            <v>118</v>
          </cell>
          <cell r="M144" t="str">
            <v>Власні кошти</v>
          </cell>
          <cell r="N144" t="str">
            <v>ОЗ рах.231 БС 011004 Передавання т/е КТМ</v>
          </cell>
        </row>
        <row r="145">
          <cell r="C145" t="str">
            <v>АТ -105000000074/002</v>
          </cell>
          <cell r="D145">
            <v>105</v>
          </cell>
          <cell r="E145" t="str">
            <v>Автоколона № 2</v>
          </cell>
          <cell r="F145" t="str">
            <v>СТЕПАНЧУК ОЛЕКСАНДР МИХАЙЛОВИЧ</v>
          </cell>
          <cell r="G145">
            <v>0.01</v>
          </cell>
          <cell r="H145">
            <v>0</v>
          </cell>
          <cell r="I145">
            <v>0.01</v>
          </cell>
          <cell r="J145" t="str">
            <v>26.09.2014</v>
          </cell>
          <cell r="K145" t="str">
            <v>30.11.2018</v>
          </cell>
          <cell r="L145">
            <v>118</v>
          </cell>
          <cell r="M145" t="str">
            <v>Власні кошти</v>
          </cell>
          <cell r="N145" t="str">
            <v>ОЗ рах.231 БС 011004 Передавання т/е КТМ</v>
          </cell>
        </row>
        <row r="146">
          <cell r="C146" t="str">
            <v>АТ -105000000120/002</v>
          </cell>
          <cell r="D146">
            <v>105</v>
          </cell>
          <cell r="E146" t="str">
            <v>Автоколона № 2</v>
          </cell>
          <cell r="F146" t="str">
            <v>СТЕПАНЧУК ОЛЕКСАНДР МИХАЙЛОВИЧ</v>
          </cell>
          <cell r="G146">
            <v>10019.540000000001</v>
          </cell>
          <cell r="H146">
            <v>83.5</v>
          </cell>
          <cell r="I146">
            <v>9936.0400000000009</v>
          </cell>
          <cell r="J146" t="str">
            <v>25.05.2015</v>
          </cell>
          <cell r="K146" t="str">
            <v>30.11.2018</v>
          </cell>
          <cell r="L146">
            <v>118</v>
          </cell>
          <cell r="M146" t="str">
            <v>Власні кошти</v>
          </cell>
          <cell r="N146" t="str">
            <v>ОЗ рах.231 БС 011004 Передавання т/е КТМ</v>
          </cell>
        </row>
        <row r="147">
          <cell r="C147" t="str">
            <v>АТ -105000000117/003</v>
          </cell>
          <cell r="D147">
            <v>105</v>
          </cell>
          <cell r="E147" t="str">
            <v>Автоколона № 2</v>
          </cell>
          <cell r="F147" t="str">
            <v>СТЕПАНЧУК ОЛЕКСАНДР МИХАЙЛОВИЧ</v>
          </cell>
          <cell r="G147">
            <v>6212.45</v>
          </cell>
          <cell r="H147">
            <v>51.77</v>
          </cell>
          <cell r="I147">
            <v>6160.68</v>
          </cell>
          <cell r="J147" t="str">
            <v>25.05.2015</v>
          </cell>
          <cell r="K147" t="str">
            <v>30.11.2018</v>
          </cell>
          <cell r="L147">
            <v>118</v>
          </cell>
          <cell r="M147" t="str">
            <v>Власні кошти</v>
          </cell>
          <cell r="N147" t="str">
            <v>ОЗ рах.231 БС 011004 Передавання т/е КТМ</v>
          </cell>
        </row>
        <row r="148">
          <cell r="C148" t="str">
            <v>АТ -105000000117/002</v>
          </cell>
          <cell r="D148">
            <v>105</v>
          </cell>
          <cell r="E148" t="str">
            <v>Автоколона № 2</v>
          </cell>
          <cell r="F148" t="str">
            <v>СТЕПАНЧУК ОЛЕКСАНДР МИХАЙЛОВИЧ</v>
          </cell>
          <cell r="G148">
            <v>8486.4500000000007</v>
          </cell>
          <cell r="H148">
            <v>70.72</v>
          </cell>
          <cell r="I148">
            <v>8415.73</v>
          </cell>
          <cell r="J148" t="str">
            <v>25.05.2015</v>
          </cell>
          <cell r="K148" t="str">
            <v>30.11.2018</v>
          </cell>
          <cell r="L148">
            <v>118</v>
          </cell>
          <cell r="M148" t="str">
            <v>Власні кошти</v>
          </cell>
          <cell r="N148" t="str">
            <v>ОЗ рах.231 БС 011004 Передавання т/е КТМ</v>
          </cell>
        </row>
        <row r="149">
          <cell r="C149" t="str">
            <v>АТ -105000000074/004</v>
          </cell>
          <cell r="D149">
            <v>105</v>
          </cell>
          <cell r="E149" t="str">
            <v>Автоколона № 2</v>
          </cell>
          <cell r="F149" t="str">
            <v>СТЕПАНЧУК ОЛЕКСАНДР МИХАЙЛОВИЧ</v>
          </cell>
          <cell r="G149">
            <v>5119.75</v>
          </cell>
          <cell r="H149">
            <v>42.66</v>
          </cell>
          <cell r="I149">
            <v>5077.09</v>
          </cell>
          <cell r="J149" t="str">
            <v>26.09.2014</v>
          </cell>
          <cell r="K149" t="str">
            <v>30.11.2018</v>
          </cell>
          <cell r="L149">
            <v>118</v>
          </cell>
          <cell r="M149" t="str">
            <v>Власні кошти</v>
          </cell>
          <cell r="N149" t="str">
            <v>ОЗ рах.231 БС 011004 Передавання т/е КТМ</v>
          </cell>
        </row>
        <row r="150">
          <cell r="C150" t="str">
            <v>АТ -105000000074/003</v>
          </cell>
          <cell r="D150">
            <v>105</v>
          </cell>
          <cell r="E150" t="str">
            <v>Автоколона № 2</v>
          </cell>
          <cell r="F150" t="str">
            <v>СТЕПАНЧУК ОЛЕКСАНДР МИХАЙЛОВИЧ</v>
          </cell>
          <cell r="G150">
            <v>6887.15</v>
          </cell>
          <cell r="H150">
            <v>57.39</v>
          </cell>
          <cell r="I150">
            <v>6829.76</v>
          </cell>
          <cell r="J150" t="str">
            <v>26.09.2014</v>
          </cell>
          <cell r="K150" t="str">
            <v>30.11.2018</v>
          </cell>
          <cell r="L150">
            <v>118</v>
          </cell>
          <cell r="M150" t="str">
            <v>Власні кошти</v>
          </cell>
          <cell r="N150" t="str">
            <v>ОЗ рах.231 БС 011004 Передавання т/е КТМ</v>
          </cell>
        </row>
        <row r="151">
          <cell r="C151" t="str">
            <v>СЕА-10510000600/000</v>
          </cell>
          <cell r="D151">
            <v>105</v>
          </cell>
          <cell r="E151" t="str">
            <v>Автоколона № 2</v>
          </cell>
          <cell r="F151" t="str">
            <v>СТЕПАНЧУК ОЛЕКСАНДР МИХАЙЛОВИЧ</v>
          </cell>
          <cell r="G151">
            <v>480196.42</v>
          </cell>
          <cell r="H151">
            <v>8003.27</v>
          </cell>
          <cell r="I151">
            <v>472193.15</v>
          </cell>
          <cell r="J151" t="str">
            <v>15.01.2000</v>
          </cell>
          <cell r="K151" t="str">
            <v>30.11.2018</v>
          </cell>
          <cell r="L151">
            <v>58</v>
          </cell>
          <cell r="M151" t="str">
            <v>Власні кошти</v>
          </cell>
          <cell r="N151" t="str">
            <v>ОЗ рах.231 БС 011004 Передавання т/е КТМ</v>
          </cell>
        </row>
        <row r="152">
          <cell r="C152" t="str">
            <v>СЕА-10510000614/000</v>
          </cell>
          <cell r="D152">
            <v>105</v>
          </cell>
          <cell r="E152" t="str">
            <v>Автоколона № 2</v>
          </cell>
          <cell r="F152" t="str">
            <v>СТЕПАНЧУК ОЛЕКСАНДР МИХАЙЛОВИЧ</v>
          </cell>
          <cell r="G152">
            <v>63278.82</v>
          </cell>
          <cell r="H152">
            <v>1054.6500000000001</v>
          </cell>
          <cell r="I152">
            <v>62224.17</v>
          </cell>
          <cell r="J152" t="str">
            <v>26.05.2005</v>
          </cell>
          <cell r="K152" t="str">
            <v>30.11.2018</v>
          </cell>
          <cell r="L152">
            <v>58</v>
          </cell>
          <cell r="M152" t="str">
            <v>Власні кошти</v>
          </cell>
          <cell r="N152" t="str">
            <v>ОЗ рах.231 БС 011004 Передавання т/е КТМ</v>
          </cell>
        </row>
        <row r="153">
          <cell r="C153" t="str">
            <v>СЕА-10510000590/000</v>
          </cell>
          <cell r="D153">
            <v>105</v>
          </cell>
          <cell r="E153" t="str">
            <v>Автоколона № 2</v>
          </cell>
          <cell r="F153" t="str">
            <v>СТЕПАНЧУК ОЛЕКСАНДР МИХАЙЛОВИЧ</v>
          </cell>
          <cell r="G153">
            <v>62446.42</v>
          </cell>
          <cell r="H153">
            <v>1040.77</v>
          </cell>
          <cell r="I153">
            <v>61405.65</v>
          </cell>
          <cell r="J153" t="str">
            <v>26.05.2005</v>
          </cell>
          <cell r="K153" t="str">
            <v>30.11.2018</v>
          </cell>
          <cell r="L153">
            <v>58</v>
          </cell>
          <cell r="M153" t="str">
            <v>Власні кошти</v>
          </cell>
          <cell r="N153" t="str">
            <v>ОЗ рах.231 БС 011004 Передавання т/е КТМ</v>
          </cell>
        </row>
        <row r="154">
          <cell r="C154" t="str">
            <v>СЕА-10510000623/000</v>
          </cell>
          <cell r="D154">
            <v>105</v>
          </cell>
          <cell r="E154" t="str">
            <v>Автоколона № 2</v>
          </cell>
          <cell r="F154" t="str">
            <v>СТЕПАНЧУК ОЛЕКСАНДР МИХАЙЛОВИЧ</v>
          </cell>
          <cell r="G154">
            <v>51603.86</v>
          </cell>
          <cell r="H154">
            <v>860.06</v>
          </cell>
          <cell r="I154">
            <v>50743.8</v>
          </cell>
          <cell r="J154" t="str">
            <v>20.12.1999</v>
          </cell>
          <cell r="K154" t="str">
            <v>30.11.2018</v>
          </cell>
          <cell r="L154">
            <v>58</v>
          </cell>
          <cell r="M154" t="str">
            <v>Власні кошти</v>
          </cell>
          <cell r="N154" t="str">
            <v>ОЗ рах.91 БС 022004</v>
          </cell>
        </row>
        <row r="155">
          <cell r="C155" t="str">
            <v>СЕА-10500009018/000</v>
          </cell>
          <cell r="D155">
            <v>105</v>
          </cell>
          <cell r="E155" t="str">
            <v>Автоколона № 2</v>
          </cell>
          <cell r="F155" t="str">
            <v>СТЕПАНЧУК ОЛЕКСАНДР МИХАЙЛОВИЧ</v>
          </cell>
          <cell r="G155">
            <v>21167.4</v>
          </cell>
          <cell r="H155">
            <v>352.79</v>
          </cell>
          <cell r="I155">
            <v>20814.61</v>
          </cell>
          <cell r="J155" t="str">
            <v>27.02.2002</v>
          </cell>
          <cell r="K155" t="str">
            <v>30.11.2018</v>
          </cell>
          <cell r="L155">
            <v>58</v>
          </cell>
          <cell r="M155" t="str">
            <v>Власні кошти</v>
          </cell>
          <cell r="N155" t="str">
            <v>ОЗ рах.231 БС 011004 Передавання т/е КТМ</v>
          </cell>
        </row>
        <row r="156">
          <cell r="C156" t="str">
            <v>СЕА-10500001203/000</v>
          </cell>
          <cell r="D156">
            <v>105</v>
          </cell>
          <cell r="E156" t="str">
            <v>Автоколона № 2</v>
          </cell>
          <cell r="F156" t="str">
            <v>СТЕПАНЧУК ОЛЕКСАНДР МИХАЙЛОВИЧ</v>
          </cell>
          <cell r="G156">
            <v>43938.46</v>
          </cell>
          <cell r="H156">
            <v>732.31</v>
          </cell>
          <cell r="I156">
            <v>43206.15</v>
          </cell>
          <cell r="J156" t="str">
            <v>15.12.1999</v>
          </cell>
          <cell r="K156" t="str">
            <v>30.11.2018</v>
          </cell>
          <cell r="L156">
            <v>58</v>
          </cell>
          <cell r="M156" t="str">
            <v>Власні кошти</v>
          </cell>
          <cell r="N156" t="str">
            <v>ОЗ рах.91 БС 022004</v>
          </cell>
        </row>
        <row r="157">
          <cell r="C157" t="str">
            <v>СЕА-10500010004/000</v>
          </cell>
          <cell r="D157">
            <v>105</v>
          </cell>
          <cell r="E157" t="str">
            <v>Автоколона № 2</v>
          </cell>
          <cell r="F157" t="str">
            <v>СТЕПАНЧУК ОЛЕКСАНДР МИХАЙЛОВИЧ</v>
          </cell>
          <cell r="G157">
            <v>51438.46</v>
          </cell>
          <cell r="H157">
            <v>857.31</v>
          </cell>
          <cell r="I157">
            <v>50581.15</v>
          </cell>
          <cell r="J157" t="str">
            <v>30.12.1999</v>
          </cell>
          <cell r="K157" t="str">
            <v>30.11.2018</v>
          </cell>
          <cell r="L157">
            <v>58</v>
          </cell>
          <cell r="M157" t="str">
            <v>Власні кошти</v>
          </cell>
          <cell r="N157" t="str">
            <v>ОЗ рах.91 БС 022004</v>
          </cell>
        </row>
        <row r="158">
          <cell r="C158" t="str">
            <v>СЕА-10500010005/000</v>
          </cell>
          <cell r="D158">
            <v>105</v>
          </cell>
          <cell r="E158" t="str">
            <v>Автоколона № 2</v>
          </cell>
          <cell r="F158" t="str">
            <v>СТЕПАНЧУК ОЛЕКСАНДР МИХАЙЛОВИЧ</v>
          </cell>
          <cell r="G158">
            <v>51521.46</v>
          </cell>
          <cell r="H158">
            <v>858.69</v>
          </cell>
          <cell r="I158">
            <v>50662.77</v>
          </cell>
          <cell r="J158" t="str">
            <v>25.12.1999</v>
          </cell>
          <cell r="K158" t="str">
            <v>30.11.2018</v>
          </cell>
          <cell r="L158">
            <v>58</v>
          </cell>
          <cell r="M158" t="str">
            <v>Власні кошти</v>
          </cell>
          <cell r="N158" t="str">
            <v>ОЗ рах.91 БС 022004</v>
          </cell>
        </row>
        <row r="159">
          <cell r="C159" t="str">
            <v>СЕА-10500004038/000</v>
          </cell>
          <cell r="D159">
            <v>105</v>
          </cell>
          <cell r="E159" t="str">
            <v>Автоколона № 2</v>
          </cell>
          <cell r="F159" t="str">
            <v>СТЕПАНЧУК ОЛЕКСАНДР МИХАЙЛОВИЧ</v>
          </cell>
          <cell r="G159">
            <v>44354.46</v>
          </cell>
          <cell r="H159">
            <v>739.24</v>
          </cell>
          <cell r="I159">
            <v>43615.22</v>
          </cell>
          <cell r="J159" t="str">
            <v>25.12.1999</v>
          </cell>
          <cell r="K159" t="str">
            <v>30.11.2018</v>
          </cell>
          <cell r="L159">
            <v>58</v>
          </cell>
          <cell r="M159" t="str">
            <v>Власні кошти</v>
          </cell>
          <cell r="N159" t="str">
            <v>ОЗ рах.91 БС 022004</v>
          </cell>
        </row>
        <row r="160">
          <cell r="C160" t="str">
            <v>СЕА-10500004042/000</v>
          </cell>
          <cell r="D160">
            <v>105</v>
          </cell>
          <cell r="E160" t="str">
            <v>Автоколона № 2</v>
          </cell>
          <cell r="F160" t="str">
            <v>СТЕПАНЧУК ОЛЕКСАНДР МИХАЙЛОВИЧ</v>
          </cell>
          <cell r="G160">
            <v>48938.46</v>
          </cell>
          <cell r="H160">
            <v>815.64</v>
          </cell>
          <cell r="I160">
            <v>48122.82</v>
          </cell>
          <cell r="J160" t="str">
            <v>30.12.1999</v>
          </cell>
          <cell r="K160" t="str">
            <v>30.11.2018</v>
          </cell>
          <cell r="L160">
            <v>58</v>
          </cell>
          <cell r="M160" t="str">
            <v>Власні кошти</v>
          </cell>
          <cell r="N160" t="str">
            <v>ОЗ рах.91 БС 022004</v>
          </cell>
        </row>
        <row r="161">
          <cell r="C161" t="str">
            <v>СЕА-10500070037/000</v>
          </cell>
          <cell r="D161">
            <v>105</v>
          </cell>
          <cell r="E161" t="str">
            <v>Автоколона № 2</v>
          </cell>
          <cell r="F161" t="str">
            <v>СТЕПАНЧУК ОЛЕКСАНДР МИХАЙЛОВИЧ</v>
          </cell>
          <cell r="G161">
            <v>145687.85999999999</v>
          </cell>
          <cell r="H161">
            <v>2428.13</v>
          </cell>
          <cell r="I161">
            <v>143259.73000000001</v>
          </cell>
          <cell r="J161" t="str">
            <v>29.07.2004</v>
          </cell>
          <cell r="K161" t="str">
            <v>30.11.2018</v>
          </cell>
          <cell r="L161">
            <v>58</v>
          </cell>
          <cell r="M161" t="str">
            <v>Власні кошти</v>
          </cell>
          <cell r="N161" t="str">
            <v>ОЗ рах.91 БС 022004</v>
          </cell>
        </row>
        <row r="162">
          <cell r="C162" t="str">
            <v>СЕА-10510000397/001</v>
          </cell>
          <cell r="D162">
            <v>105</v>
          </cell>
          <cell r="E162" t="str">
            <v>Автоколона № 2</v>
          </cell>
          <cell r="F162" t="str">
            <v>СТЕПАНЧУК ОЛЕКСАНДР МИХАЙЛОВИЧ</v>
          </cell>
          <cell r="G162">
            <v>250028.82</v>
          </cell>
          <cell r="H162">
            <v>4167.1499999999996</v>
          </cell>
          <cell r="I162">
            <v>245861.67</v>
          </cell>
          <cell r="J162" t="str">
            <v>09.07.2008</v>
          </cell>
          <cell r="K162" t="str">
            <v>30.11.2018</v>
          </cell>
          <cell r="L162">
            <v>58</v>
          </cell>
          <cell r="M162" t="str">
            <v>Власні кошти</v>
          </cell>
          <cell r="N162" t="str">
            <v>ОЗ рах.231 БС 011004 Передавання т/е КТМ</v>
          </cell>
        </row>
        <row r="163">
          <cell r="C163" t="str">
            <v>СЕА-10500005126/000</v>
          </cell>
          <cell r="D163">
            <v>105</v>
          </cell>
          <cell r="E163" t="str">
            <v>Автоколона № 2</v>
          </cell>
          <cell r="F163" t="str">
            <v>СТЕПАНЧУК ОЛЕКСАНДР МИХАЙЛОВИЧ</v>
          </cell>
          <cell r="G163">
            <v>43696.42</v>
          </cell>
          <cell r="H163">
            <v>728.27</v>
          </cell>
          <cell r="I163">
            <v>42968.15</v>
          </cell>
          <cell r="J163" t="str">
            <v>04.01.2006</v>
          </cell>
          <cell r="K163" t="str">
            <v>30.11.2018</v>
          </cell>
          <cell r="L163">
            <v>58</v>
          </cell>
          <cell r="M163" t="str">
            <v>Власні кошти</v>
          </cell>
          <cell r="N163" t="str">
            <v>ОЗ рах.231 БС 011004 Передавання т/е КТМ</v>
          </cell>
        </row>
        <row r="164">
          <cell r="C164" t="str">
            <v>СЕА-10510000127/000</v>
          </cell>
          <cell r="D164">
            <v>105</v>
          </cell>
          <cell r="E164" t="str">
            <v>Автоколона № 2</v>
          </cell>
          <cell r="F164" t="str">
            <v>СТЕПАНЧУК ОЛЕКСАНДР МИХАЙЛОВИЧ</v>
          </cell>
          <cell r="G164">
            <v>46029.42</v>
          </cell>
          <cell r="H164">
            <v>767.16</v>
          </cell>
          <cell r="I164">
            <v>45262.26</v>
          </cell>
          <cell r="J164" t="str">
            <v>26.08.2008</v>
          </cell>
          <cell r="K164" t="str">
            <v>30.11.2018</v>
          </cell>
          <cell r="L164">
            <v>58</v>
          </cell>
          <cell r="M164" t="str">
            <v>Власні кошти</v>
          </cell>
          <cell r="N164" t="str">
            <v>ОЗ рах.231 БС 011004 Передавання т/е КТМ</v>
          </cell>
        </row>
        <row r="165">
          <cell r="C165" t="str">
            <v>СЕА-10510000142/000</v>
          </cell>
          <cell r="D165">
            <v>105</v>
          </cell>
          <cell r="E165" t="str">
            <v>Автоколона № 2</v>
          </cell>
          <cell r="F165" t="str">
            <v>СТЕПАНЧУК ОЛЕКСАНДР МИХАЙЛОВИЧ</v>
          </cell>
          <cell r="G165">
            <v>55613.42</v>
          </cell>
          <cell r="H165">
            <v>926.89</v>
          </cell>
          <cell r="I165">
            <v>54686.53</v>
          </cell>
          <cell r="J165" t="str">
            <v>23.10.2008</v>
          </cell>
          <cell r="K165" t="str">
            <v>30.11.2018</v>
          </cell>
          <cell r="L165">
            <v>58</v>
          </cell>
          <cell r="M165" t="str">
            <v>Власні кошти</v>
          </cell>
          <cell r="N165" t="str">
            <v>ОЗ рах.231 БС 011004 Передавання т/е КТМ</v>
          </cell>
        </row>
        <row r="166">
          <cell r="C166" t="str">
            <v>СЕА-10510000143/000</v>
          </cell>
          <cell r="D166">
            <v>105</v>
          </cell>
          <cell r="E166" t="str">
            <v>Автоколона № 2</v>
          </cell>
          <cell r="F166" t="str">
            <v>СТЕПАНЧУК ОЛЕКСАНДР МИХАЙЛОВИЧ</v>
          </cell>
          <cell r="G166">
            <v>55113.42</v>
          </cell>
          <cell r="H166">
            <v>918.56</v>
          </cell>
          <cell r="I166">
            <v>54194.86</v>
          </cell>
          <cell r="J166" t="str">
            <v>23.10.2008</v>
          </cell>
          <cell r="K166" t="str">
            <v>30.11.2018</v>
          </cell>
          <cell r="L166">
            <v>58</v>
          </cell>
          <cell r="M166" t="str">
            <v>Власні кошти</v>
          </cell>
          <cell r="N166" t="str">
            <v>ОЗ рах.231 БС 011004 Передавання т/е КТМ</v>
          </cell>
        </row>
        <row r="167">
          <cell r="C167" t="str">
            <v>СЕА-10510000141/000</v>
          </cell>
          <cell r="D167">
            <v>105</v>
          </cell>
          <cell r="E167" t="str">
            <v>Автоколона № 2</v>
          </cell>
          <cell r="F167" t="str">
            <v>СТЕПАНЧУК ОЛЕКСАНДР МИХАЙЛОВИЧ</v>
          </cell>
          <cell r="G167">
            <v>60779.42</v>
          </cell>
          <cell r="H167">
            <v>1012.99</v>
          </cell>
          <cell r="I167">
            <v>59766.43</v>
          </cell>
          <cell r="J167" t="str">
            <v>23.10.2008</v>
          </cell>
          <cell r="K167" t="str">
            <v>30.11.2018</v>
          </cell>
          <cell r="L167">
            <v>58</v>
          </cell>
          <cell r="M167" t="str">
            <v>Власні кошти</v>
          </cell>
          <cell r="N167" t="str">
            <v>ОЗ рах.231 БС 011004 Передавання т/е КТМ</v>
          </cell>
        </row>
        <row r="168">
          <cell r="C168" t="str">
            <v>СЕА-10500070048/000</v>
          </cell>
          <cell r="D168">
            <v>105</v>
          </cell>
          <cell r="E168" t="str">
            <v>Автоколона № 2</v>
          </cell>
          <cell r="F168" t="str">
            <v>СТЕПАНЧУК ОЛЕКСАНДР МИХАЙЛОВИЧ</v>
          </cell>
          <cell r="G168">
            <v>118187.86</v>
          </cell>
          <cell r="H168">
            <v>1969.8</v>
          </cell>
          <cell r="I168">
            <v>116218.06</v>
          </cell>
          <cell r="J168" t="str">
            <v>16.08.2005</v>
          </cell>
          <cell r="K168" t="str">
            <v>30.11.2018</v>
          </cell>
          <cell r="L168">
            <v>58</v>
          </cell>
          <cell r="M168" t="str">
            <v>Власні кошти</v>
          </cell>
          <cell r="N168" t="str">
            <v>ОЗ рах.91 БС 022004</v>
          </cell>
        </row>
        <row r="169">
          <cell r="C169" t="str">
            <v>СЕА-10510000095/000</v>
          </cell>
          <cell r="D169">
            <v>105</v>
          </cell>
          <cell r="E169" t="str">
            <v>Автоколона № 2</v>
          </cell>
          <cell r="F169" t="str">
            <v>СТЕПАНЧУК ОЛЕКСАНДР МИХАЙЛОВИЧ</v>
          </cell>
          <cell r="G169">
            <v>396687.86</v>
          </cell>
          <cell r="H169">
            <v>6611.46</v>
          </cell>
          <cell r="I169">
            <v>390076.4</v>
          </cell>
          <cell r="J169" t="str">
            <v>19.03.2008</v>
          </cell>
          <cell r="K169" t="str">
            <v>30.11.2018</v>
          </cell>
          <cell r="L169">
            <v>58</v>
          </cell>
          <cell r="M169" t="str">
            <v>Власні кошти</v>
          </cell>
          <cell r="N169" t="str">
            <v>ОЗ рах.91 БС 022004</v>
          </cell>
        </row>
        <row r="170">
          <cell r="C170" t="str">
            <v>СЕА-10500070053/000</v>
          </cell>
          <cell r="D170">
            <v>105</v>
          </cell>
          <cell r="E170" t="str">
            <v>Автоколона № 2</v>
          </cell>
          <cell r="F170" t="str">
            <v>СТЕПАНЧУК ОЛЕКСАНДР МИХАЙЛОВИЧ</v>
          </cell>
          <cell r="G170">
            <v>172020.86</v>
          </cell>
          <cell r="H170">
            <v>2867.01</v>
          </cell>
          <cell r="I170">
            <v>169153.85</v>
          </cell>
          <cell r="J170" t="str">
            <v>16.09.2005</v>
          </cell>
          <cell r="K170" t="str">
            <v>30.11.2018</v>
          </cell>
          <cell r="L170">
            <v>58</v>
          </cell>
          <cell r="M170" t="str">
            <v>Власні кошти</v>
          </cell>
          <cell r="N170" t="str">
            <v>ОЗ рах.91 БС 022004</v>
          </cell>
        </row>
        <row r="171">
          <cell r="C171" t="str">
            <v>СЕА-10500070040/000</v>
          </cell>
          <cell r="D171">
            <v>105</v>
          </cell>
          <cell r="E171" t="str">
            <v>Автоколона № 2</v>
          </cell>
          <cell r="F171" t="str">
            <v>СТЕПАНЧУК ОЛЕКСАНДР МИХАЙЛОВИЧ</v>
          </cell>
          <cell r="G171">
            <v>147187.85999999999</v>
          </cell>
          <cell r="H171">
            <v>2453.13</v>
          </cell>
          <cell r="I171">
            <v>144734.73000000001</v>
          </cell>
          <cell r="J171" t="str">
            <v>21.07.2005</v>
          </cell>
          <cell r="K171" t="str">
            <v>30.11.2018</v>
          </cell>
          <cell r="L171">
            <v>58</v>
          </cell>
          <cell r="M171" t="str">
            <v>Власні кошти</v>
          </cell>
          <cell r="N171" t="str">
            <v>ОЗ рах.91 БС 022004</v>
          </cell>
        </row>
        <row r="172">
          <cell r="C172" t="str">
            <v>АТ -105000000120/001</v>
          </cell>
          <cell r="D172">
            <v>105</v>
          </cell>
          <cell r="E172" t="str">
            <v>Автоколона № 2</v>
          </cell>
          <cell r="F172" t="str">
            <v>СТЕПАНЧУК ОЛЕКСАНДР МИХАЙЛОВИЧ</v>
          </cell>
          <cell r="G172">
            <v>1197112.82</v>
          </cell>
          <cell r="H172">
            <v>13919.92</v>
          </cell>
          <cell r="I172">
            <v>1183192.8999999999</v>
          </cell>
          <cell r="J172" t="str">
            <v>25.05.2015</v>
          </cell>
          <cell r="K172" t="str">
            <v>30.11.2018</v>
          </cell>
          <cell r="L172">
            <v>84</v>
          </cell>
          <cell r="M172" t="str">
            <v>Власні кошти</v>
          </cell>
          <cell r="N172" t="str">
            <v>ОЗ рах.231 БС 011004 Передавання т/е КТМ</v>
          </cell>
        </row>
        <row r="173">
          <cell r="C173" t="str">
            <v>АТ -105000000119/001</v>
          </cell>
          <cell r="D173">
            <v>105</v>
          </cell>
          <cell r="E173" t="str">
            <v>Автоколона № 2</v>
          </cell>
          <cell r="F173" t="str">
            <v>СТЕПАНЧУК ОЛЕКСАНДР МИХАЙЛОВИЧ</v>
          </cell>
          <cell r="G173">
            <v>1197112.82</v>
          </cell>
          <cell r="H173">
            <v>13919.92</v>
          </cell>
          <cell r="I173">
            <v>1183192.8999999999</v>
          </cell>
          <cell r="J173" t="str">
            <v>25.05.2015</v>
          </cell>
          <cell r="K173" t="str">
            <v>30.11.2018</v>
          </cell>
          <cell r="L173">
            <v>84</v>
          </cell>
          <cell r="M173" t="str">
            <v>Власні кошти</v>
          </cell>
          <cell r="N173" t="str">
            <v>ОЗ рах.231 БС 011004 Передавання т/е КТМ</v>
          </cell>
        </row>
        <row r="174">
          <cell r="C174" t="str">
            <v>АТ -105000000117/001</v>
          </cell>
          <cell r="D174">
            <v>105</v>
          </cell>
          <cell r="E174" t="str">
            <v>Автоколона № 2</v>
          </cell>
          <cell r="F174" t="str">
            <v>СТЕПАНЧУК ОЛЕКСАНДР МИХАЙЛОВИЧ</v>
          </cell>
          <cell r="G174">
            <v>1197112.82</v>
          </cell>
          <cell r="H174">
            <v>13919.92</v>
          </cell>
          <cell r="I174">
            <v>1183192.8999999999</v>
          </cell>
          <cell r="J174" t="str">
            <v>25.05.2015</v>
          </cell>
          <cell r="K174" t="str">
            <v>30.11.2018</v>
          </cell>
          <cell r="L174">
            <v>84</v>
          </cell>
          <cell r="M174" t="str">
            <v>Власні кошти</v>
          </cell>
          <cell r="N174" t="str">
            <v>ОЗ рах.231 БС 011004 Передавання т/е КТМ</v>
          </cell>
        </row>
        <row r="175">
          <cell r="C175" t="str">
            <v>АТ -105000000074/001</v>
          </cell>
          <cell r="D175">
            <v>105</v>
          </cell>
          <cell r="E175" t="str">
            <v>Автоколона № 2</v>
          </cell>
          <cell r="F175" t="str">
            <v>СТЕПАНЧУК ОЛЕКСАНДР МИХАЙЛОВИЧ</v>
          </cell>
          <cell r="G175">
            <v>1248778.82</v>
          </cell>
          <cell r="H175">
            <v>20141.59</v>
          </cell>
          <cell r="I175">
            <v>1228637.23</v>
          </cell>
          <cell r="J175" t="str">
            <v>10.09.2014</v>
          </cell>
          <cell r="K175" t="str">
            <v>30.11.2018</v>
          </cell>
          <cell r="L175">
            <v>60</v>
          </cell>
          <cell r="M175" t="str">
            <v>Власні кошти</v>
          </cell>
          <cell r="N175" t="str">
            <v>ОЗ рах.231 БС 011004 Передавання т/е КТМ</v>
          </cell>
        </row>
        <row r="176">
          <cell r="C176" t="str">
            <v>АТ -105000000059/001</v>
          </cell>
          <cell r="D176">
            <v>105</v>
          </cell>
          <cell r="E176" t="str">
            <v>Автоколона № 2</v>
          </cell>
          <cell r="F176" t="str">
            <v>СТЕПАНЧУК ОЛЕКСАНДР МИХАЙЛОВИЧ</v>
          </cell>
          <cell r="G176">
            <v>461778.82</v>
          </cell>
          <cell r="H176">
            <v>7448.05</v>
          </cell>
          <cell r="I176">
            <v>454330.77</v>
          </cell>
          <cell r="J176" t="str">
            <v>31.12.2013</v>
          </cell>
          <cell r="K176" t="str">
            <v>30.11.2018</v>
          </cell>
          <cell r="L176">
            <v>60</v>
          </cell>
          <cell r="M176" t="str">
            <v>Власні кошти</v>
          </cell>
          <cell r="N176" t="str">
            <v>ОЗ рах.231 БС 011004 Передавання т/е КТМ</v>
          </cell>
        </row>
        <row r="177">
          <cell r="C177" t="str">
            <v>АТ -105000000058/001</v>
          </cell>
          <cell r="D177">
            <v>105</v>
          </cell>
          <cell r="E177" t="str">
            <v>Автоколона № 2</v>
          </cell>
          <cell r="F177" t="str">
            <v>СТЕПАНЧУК ОЛЕКСАНДР МИХАЙЛОВИЧ</v>
          </cell>
          <cell r="G177">
            <v>459195.82</v>
          </cell>
          <cell r="H177">
            <v>7406.38</v>
          </cell>
          <cell r="I177">
            <v>451789.44</v>
          </cell>
          <cell r="J177" t="str">
            <v>31.12.2013</v>
          </cell>
          <cell r="K177" t="str">
            <v>30.11.2018</v>
          </cell>
          <cell r="L177">
            <v>60</v>
          </cell>
          <cell r="M177" t="str">
            <v>Власні кошти</v>
          </cell>
          <cell r="N177" t="str">
            <v>ОЗ рах.231 БС 011004 Передавання т/е КТМ</v>
          </cell>
        </row>
        <row r="178">
          <cell r="C178" t="str">
            <v>АТ -105000000049/001</v>
          </cell>
          <cell r="D178">
            <v>105</v>
          </cell>
          <cell r="E178" t="str">
            <v>Автоколона № 2</v>
          </cell>
          <cell r="F178" t="str">
            <v>СТЕПАНЧУК ОЛЕКСАНДР МИХАЙЛОВИЧ</v>
          </cell>
          <cell r="G178">
            <v>442778.82</v>
          </cell>
          <cell r="H178">
            <v>7141.59</v>
          </cell>
          <cell r="I178">
            <v>435637.23</v>
          </cell>
          <cell r="J178" t="str">
            <v>25.12.2013</v>
          </cell>
          <cell r="K178" t="str">
            <v>30.11.2018</v>
          </cell>
          <cell r="L178">
            <v>60</v>
          </cell>
          <cell r="M178" t="str">
            <v>Власні кошти</v>
          </cell>
          <cell r="N178" t="str">
            <v>ОЗ рах.231 БС 011004 Передавання т/е КТМ</v>
          </cell>
        </row>
        <row r="179">
          <cell r="C179" t="str">
            <v>АТ -105000000043/001</v>
          </cell>
          <cell r="D179">
            <v>105</v>
          </cell>
          <cell r="E179" t="str">
            <v>Автоколона № 2</v>
          </cell>
          <cell r="F179" t="str">
            <v>СТЕПАНЧУК ОЛЕКСАНДР МИХАЙЛОВИЧ</v>
          </cell>
          <cell r="G179">
            <v>897028.82</v>
          </cell>
          <cell r="H179">
            <v>14468.21</v>
          </cell>
          <cell r="I179">
            <v>882560.61</v>
          </cell>
          <cell r="J179" t="str">
            <v>31.10.2013</v>
          </cell>
          <cell r="K179" t="str">
            <v>30.11.2018</v>
          </cell>
          <cell r="L179">
            <v>60</v>
          </cell>
          <cell r="M179" t="str">
            <v>Власні кошти</v>
          </cell>
          <cell r="N179" t="str">
            <v>ОЗ рах.231 БС 011004 Передавання т/е КТМ</v>
          </cell>
        </row>
        <row r="180">
          <cell r="C180" t="str">
            <v>СЕА-10598210182/000</v>
          </cell>
          <cell r="D180">
            <v>105</v>
          </cell>
          <cell r="E180" t="str">
            <v>Автоколона № 2</v>
          </cell>
          <cell r="F180" t="str">
            <v>СТЕПАНЧУК ОЛЕКСАНДР МИХАЙЛОВИЧ</v>
          </cell>
          <cell r="G180">
            <v>82528.820000000007</v>
          </cell>
          <cell r="H180">
            <v>1375.48</v>
          </cell>
          <cell r="I180">
            <v>81153.34</v>
          </cell>
          <cell r="J180" t="str">
            <v>18.05.2012</v>
          </cell>
          <cell r="K180" t="str">
            <v>30.11.2018</v>
          </cell>
          <cell r="L180">
            <v>58</v>
          </cell>
          <cell r="M180" t="str">
            <v>Власні кошти</v>
          </cell>
          <cell r="N180" t="str">
            <v>ОЗ рах.231 БС 011004 Передавання т/е КТМ</v>
          </cell>
        </row>
        <row r="181">
          <cell r="C181" t="str">
            <v>СЕА-10598210181/001</v>
          </cell>
          <cell r="D181">
            <v>105</v>
          </cell>
          <cell r="E181" t="str">
            <v>Автоколона № 2</v>
          </cell>
          <cell r="F181" t="str">
            <v>СТЕПАНЧУК ОЛЕКСАНДР МИХАЙЛОВИЧ</v>
          </cell>
          <cell r="G181">
            <v>104278.82</v>
          </cell>
          <cell r="H181">
            <v>1737.98</v>
          </cell>
          <cell r="I181">
            <v>102540.84</v>
          </cell>
          <cell r="J181" t="str">
            <v>08.02.2012</v>
          </cell>
          <cell r="K181" t="str">
            <v>30.11.2018</v>
          </cell>
          <cell r="L181">
            <v>58</v>
          </cell>
          <cell r="M181" t="str">
            <v>Власні кошти</v>
          </cell>
          <cell r="N181" t="str">
            <v>ОЗ рах.231 БС 011004 Передавання т/е КТМ</v>
          </cell>
        </row>
        <row r="182">
          <cell r="C182" t="str">
            <v>СЕА-10598210170/000</v>
          </cell>
          <cell r="D182">
            <v>105</v>
          </cell>
          <cell r="E182" t="str">
            <v>Автоколона № 2</v>
          </cell>
          <cell r="F182" t="str">
            <v>СТЕПАНЧУК ОЛЕКСАНДР МИХАЙЛОВИЧ</v>
          </cell>
          <cell r="G182">
            <v>89862.82</v>
          </cell>
          <cell r="H182">
            <v>1497.71</v>
          </cell>
          <cell r="I182">
            <v>88365.11</v>
          </cell>
          <cell r="J182" t="str">
            <v>12.12.2011</v>
          </cell>
          <cell r="K182" t="str">
            <v>30.11.2018</v>
          </cell>
          <cell r="L182">
            <v>58</v>
          </cell>
          <cell r="M182" t="str">
            <v>Власні кошти</v>
          </cell>
          <cell r="N182" t="str">
            <v>ОЗ рах.231 БС 011004 Передавання т/е КТМ</v>
          </cell>
        </row>
        <row r="183">
          <cell r="C183" t="str">
            <v>СЕА-10598210169/000</v>
          </cell>
          <cell r="D183">
            <v>105</v>
          </cell>
          <cell r="E183" t="str">
            <v>Автоколона № 2</v>
          </cell>
          <cell r="F183" t="str">
            <v>СТЕПАНЧУК ОЛЕКСАНДР МИХАЙЛОВИЧ</v>
          </cell>
          <cell r="G183">
            <v>82445.820000000007</v>
          </cell>
          <cell r="H183">
            <v>1374.1</v>
          </cell>
          <cell r="I183">
            <v>81071.72</v>
          </cell>
          <cell r="J183" t="str">
            <v>12.12.2011</v>
          </cell>
          <cell r="K183" t="str">
            <v>30.11.2018</v>
          </cell>
          <cell r="L183">
            <v>58</v>
          </cell>
          <cell r="M183" t="str">
            <v>Власні кошти</v>
          </cell>
          <cell r="N183" t="str">
            <v>ОЗ рах.231 БС 011004 Передавання т/е КТМ</v>
          </cell>
        </row>
        <row r="184">
          <cell r="C184" t="str">
            <v>СЕА-10598210165/000</v>
          </cell>
          <cell r="D184">
            <v>105</v>
          </cell>
          <cell r="E184" t="str">
            <v>Автоколона № 2</v>
          </cell>
          <cell r="F184" t="str">
            <v>СТЕПАНЧУК ОЛЕКСАНДР МИХАЙЛОВИЧ</v>
          </cell>
          <cell r="G184">
            <v>91278.82</v>
          </cell>
          <cell r="H184">
            <v>1521.31</v>
          </cell>
          <cell r="I184">
            <v>89757.51</v>
          </cell>
          <cell r="J184" t="str">
            <v>30.11.2011</v>
          </cell>
          <cell r="K184" t="str">
            <v>30.11.2018</v>
          </cell>
          <cell r="L184">
            <v>58</v>
          </cell>
          <cell r="M184" t="str">
            <v>Власні кошти</v>
          </cell>
          <cell r="N184" t="str">
            <v>ОЗ рах.231 БС 011004 Передавання т/е КТМ</v>
          </cell>
        </row>
        <row r="185">
          <cell r="C185" t="str">
            <v>СЕА-10598210161/000</v>
          </cell>
          <cell r="D185">
            <v>105</v>
          </cell>
          <cell r="E185" t="str">
            <v>Автоколона № 2</v>
          </cell>
          <cell r="F185" t="str">
            <v>СТЕПАНЧУК ОЛЕКСАНДР МИХАЙЛОВИЧ</v>
          </cell>
          <cell r="G185">
            <v>76945.820000000007</v>
          </cell>
          <cell r="H185">
            <v>1282.43</v>
          </cell>
          <cell r="I185">
            <v>75663.39</v>
          </cell>
          <cell r="J185" t="str">
            <v>30.11.2011</v>
          </cell>
          <cell r="K185" t="str">
            <v>30.11.2018</v>
          </cell>
          <cell r="L185">
            <v>58</v>
          </cell>
          <cell r="M185" t="str">
            <v>Власні кошти</v>
          </cell>
          <cell r="N185" t="str">
            <v>ОЗ рах.231 БС 011004 Передавання т/е КТМ</v>
          </cell>
        </row>
        <row r="186">
          <cell r="C186" t="str">
            <v>СЕА-10598210147/000</v>
          </cell>
          <cell r="D186">
            <v>105</v>
          </cell>
          <cell r="E186" t="str">
            <v>Автоколона № 2</v>
          </cell>
          <cell r="F186" t="str">
            <v>СТЕПАНЧУК ОЛЕКСАНДР МИХАЙЛОВИЧ</v>
          </cell>
          <cell r="G186">
            <v>89862.82</v>
          </cell>
          <cell r="H186">
            <v>1497.71</v>
          </cell>
          <cell r="I186">
            <v>88365.11</v>
          </cell>
          <cell r="J186" t="str">
            <v>20.09.2011</v>
          </cell>
          <cell r="K186" t="str">
            <v>30.11.2018</v>
          </cell>
          <cell r="L186">
            <v>58</v>
          </cell>
          <cell r="M186" t="str">
            <v>Власні кошти</v>
          </cell>
          <cell r="N186" t="str">
            <v>ОЗ рах.231 БС 011004 Передавання т/е КТМ</v>
          </cell>
        </row>
        <row r="187">
          <cell r="C187" t="str">
            <v>СЕА-10598210140/000</v>
          </cell>
          <cell r="D187">
            <v>105</v>
          </cell>
          <cell r="E187" t="str">
            <v>Автоколона № 2</v>
          </cell>
          <cell r="F187" t="str">
            <v>СТЕПАНЧУК ОЛЕКСАНДР МИХАЙЛОВИЧ</v>
          </cell>
          <cell r="G187">
            <v>20274.46</v>
          </cell>
          <cell r="H187">
            <v>337.91</v>
          </cell>
          <cell r="I187">
            <v>19936.55</v>
          </cell>
          <cell r="J187" t="str">
            <v>31.08.2011</v>
          </cell>
          <cell r="K187" t="str">
            <v>30.11.2018</v>
          </cell>
          <cell r="L187">
            <v>58</v>
          </cell>
          <cell r="M187" t="str">
            <v>Власні кошти</v>
          </cell>
          <cell r="N187" t="str">
            <v>ОЗ рах.91 БС 022004</v>
          </cell>
        </row>
        <row r="188">
          <cell r="C188" t="str">
            <v>СЕА-10598210139/000</v>
          </cell>
          <cell r="D188">
            <v>105</v>
          </cell>
          <cell r="E188" t="str">
            <v>Автоколона № 2</v>
          </cell>
          <cell r="F188" t="str">
            <v>СТЕПАНЧУК ОЛЕКСАНДР МИХАЙЛОВИЧ</v>
          </cell>
          <cell r="G188">
            <v>126520.86</v>
          </cell>
          <cell r="H188">
            <v>2108.6799999999998</v>
          </cell>
          <cell r="I188">
            <v>124412.18</v>
          </cell>
          <cell r="J188" t="str">
            <v>31.08.2011</v>
          </cell>
          <cell r="K188" t="str">
            <v>30.11.2018</v>
          </cell>
          <cell r="L188">
            <v>58</v>
          </cell>
          <cell r="M188" t="str">
            <v>Власні кошти</v>
          </cell>
          <cell r="N188" t="str">
            <v>ОЗ рах.91 БС 022004</v>
          </cell>
        </row>
        <row r="189">
          <cell r="C189" t="str">
            <v>СЕА-10598210110/000</v>
          </cell>
          <cell r="D189">
            <v>105</v>
          </cell>
          <cell r="E189" t="str">
            <v>Автоколона № 2</v>
          </cell>
          <cell r="F189" t="str">
            <v>СТЕПАНЧУК ОЛЕКСАНДР МИХАЙЛОВИЧ</v>
          </cell>
          <cell r="G189">
            <v>388446.42</v>
          </cell>
          <cell r="H189">
            <v>6474.11</v>
          </cell>
          <cell r="I189">
            <v>381972.31</v>
          </cell>
          <cell r="J189" t="str">
            <v>31.08.2010</v>
          </cell>
          <cell r="K189" t="str">
            <v>30.11.2018</v>
          </cell>
          <cell r="L189">
            <v>58</v>
          </cell>
          <cell r="M189" t="str">
            <v>Власні кошти</v>
          </cell>
          <cell r="N189" t="str">
            <v>ОЗ рах.231 БС 011004 Передавання т/е КТМ</v>
          </cell>
        </row>
        <row r="190">
          <cell r="C190" t="str">
            <v>ТЦ6-10500003185/000</v>
          </cell>
          <cell r="D190">
            <v>105</v>
          </cell>
          <cell r="E190" t="str">
            <v>Автоколона № 2</v>
          </cell>
          <cell r="F190" t="str">
            <v>СТЕПАНЧУК ОЛЕКСАНДР МИХАЙЛОВИЧ</v>
          </cell>
          <cell r="G190">
            <v>401938.46</v>
          </cell>
          <cell r="H190">
            <v>6698.97</v>
          </cell>
          <cell r="I190">
            <v>395239.49</v>
          </cell>
          <cell r="J190" t="str">
            <v>31.12.2009</v>
          </cell>
          <cell r="K190" t="str">
            <v>30.11.2018</v>
          </cell>
          <cell r="L190">
            <v>58</v>
          </cell>
          <cell r="M190" t="str">
            <v>Власні кошти</v>
          </cell>
          <cell r="N190" t="str">
            <v>ОЗ рах.91 БС 022004</v>
          </cell>
        </row>
        <row r="191">
          <cell r="C191" t="str">
            <v>СЕА-10510000339/000</v>
          </cell>
          <cell r="D191">
            <v>105</v>
          </cell>
          <cell r="E191" t="str">
            <v>Автоколона № 2</v>
          </cell>
          <cell r="F191" t="str">
            <v>СТЕПАНЧУК ОЛЕКСАНДР МИХАЙЛОВИЧ</v>
          </cell>
          <cell r="G191">
            <v>146695.82</v>
          </cell>
          <cell r="H191">
            <v>2444.9299999999998</v>
          </cell>
          <cell r="I191">
            <v>144250.89000000001</v>
          </cell>
          <cell r="J191" t="str">
            <v>25.04.2001</v>
          </cell>
          <cell r="K191" t="str">
            <v>30.11.2018</v>
          </cell>
          <cell r="L191">
            <v>58</v>
          </cell>
          <cell r="M191" t="str">
            <v>Власні кошти</v>
          </cell>
          <cell r="N191" t="str">
            <v>ОЗ рах.231 БС 011004 Передавання т/е КТМ</v>
          </cell>
        </row>
        <row r="192">
          <cell r="C192" t="str">
            <v>СЕА-10510000375/000</v>
          </cell>
          <cell r="D192">
            <v>105</v>
          </cell>
          <cell r="E192" t="str">
            <v>Автоколона № 2</v>
          </cell>
          <cell r="F192" t="str">
            <v>СТЕПАНЧУК ОЛЕКСАНДР МИХАЙЛОВИЧ</v>
          </cell>
          <cell r="G192">
            <v>440087.95</v>
          </cell>
          <cell r="H192">
            <v>7334.8</v>
          </cell>
          <cell r="I192">
            <v>432753.15</v>
          </cell>
          <cell r="J192" t="str">
            <v>01.01.1993</v>
          </cell>
          <cell r="K192" t="str">
            <v>30.11.2018</v>
          </cell>
          <cell r="L192">
            <v>58</v>
          </cell>
          <cell r="M192" t="str">
            <v>Власні кошти</v>
          </cell>
          <cell r="N192" t="str">
            <v>ОЗ рах.231 БС 011004 Передавання т/е КТМ</v>
          </cell>
        </row>
        <row r="193">
          <cell r="C193" t="str">
            <v>ТМ -10500008109/033</v>
          </cell>
          <cell r="D193">
            <v>105</v>
          </cell>
          <cell r="E193" t="str">
            <v>Автоколона № 2</v>
          </cell>
          <cell r="F193" t="str">
            <v>СТЕПАНЧУК ОЛЕКСАНДР МИХАЙЛОВИЧ</v>
          </cell>
          <cell r="G193">
            <v>1</v>
          </cell>
          <cell r="H193">
            <v>0.25</v>
          </cell>
          <cell r="I193">
            <v>0.75</v>
          </cell>
          <cell r="J193" t="str">
            <v>01.12.1997</v>
          </cell>
          <cell r="K193" t="str">
            <v>31.05.2018</v>
          </cell>
          <cell r="L193">
            <v>52</v>
          </cell>
          <cell r="M193" t="str">
            <v>За рішенням КМДА</v>
          </cell>
          <cell r="N193" t="str">
            <v>ОЗ рах.949 БС 172004</v>
          </cell>
          <cell r="O193" t="str">
            <v>!</v>
          </cell>
        </row>
        <row r="194">
          <cell r="C194" t="str">
            <v>ТМ -10500008093/000</v>
          </cell>
          <cell r="D194">
            <v>105</v>
          </cell>
          <cell r="E194" t="str">
            <v>Автоколона № 2</v>
          </cell>
          <cell r="F194" t="str">
            <v>СТЕПАНЧУК ОЛЕКСАНДР МИХАЙЛОВИЧ</v>
          </cell>
          <cell r="G194">
            <v>137431.94</v>
          </cell>
          <cell r="H194">
            <v>76732.84</v>
          </cell>
          <cell r="I194">
            <v>60699.1</v>
          </cell>
          <cell r="J194" t="str">
            <v>01.01.1996</v>
          </cell>
          <cell r="K194" t="str">
            <v>31.05.2018</v>
          </cell>
          <cell r="L194">
            <v>52</v>
          </cell>
          <cell r="M194" t="str">
            <v>За рішенням КМДА</v>
          </cell>
          <cell r="N194" t="str">
            <v>ОЗ рах.231 БС 011004 Передавання т/е КТМ</v>
          </cell>
        </row>
        <row r="195">
          <cell r="C195" t="str">
            <v>ТМ -10500008118/000</v>
          </cell>
          <cell r="D195">
            <v>105</v>
          </cell>
          <cell r="E195" t="str">
            <v>Автоколона № 2</v>
          </cell>
          <cell r="F195" t="str">
            <v>СТЕПАНЧУК ОЛЕКСАНДР МИХАЙЛОВИЧ</v>
          </cell>
          <cell r="G195">
            <v>1</v>
          </cell>
          <cell r="H195">
            <v>0.25</v>
          </cell>
          <cell r="I195">
            <v>0.75</v>
          </cell>
          <cell r="J195" t="str">
            <v>01.05.2000</v>
          </cell>
          <cell r="K195" t="str">
            <v>31.05.2018</v>
          </cell>
          <cell r="L195">
            <v>52</v>
          </cell>
          <cell r="M195" t="str">
            <v>За рішенням КМДА</v>
          </cell>
          <cell r="N195" t="str">
            <v>ОЗ рах.949 БС 172004</v>
          </cell>
          <cell r="O195" t="str">
            <v>!</v>
          </cell>
        </row>
        <row r="196">
          <cell r="C196" t="str">
            <v>ЗЕ -10500001029/000</v>
          </cell>
          <cell r="D196">
            <v>105</v>
          </cell>
          <cell r="E196" t="str">
            <v>Автоколона № 2</v>
          </cell>
          <cell r="F196" t="str">
            <v>СТЕПАНЧУК ОЛЕКСАНДР МИХАЙЛОВИЧ</v>
          </cell>
          <cell r="G196">
            <v>1</v>
          </cell>
          <cell r="H196">
            <v>0.25</v>
          </cell>
          <cell r="I196">
            <v>0.75</v>
          </cell>
          <cell r="J196" t="str">
            <v>31.12.1995</v>
          </cell>
          <cell r="K196" t="str">
            <v>31.05.2018</v>
          </cell>
          <cell r="L196">
            <v>52</v>
          </cell>
          <cell r="M196" t="str">
            <v>За рішенням КМДА</v>
          </cell>
          <cell r="N196" t="str">
            <v>ОЗ рах.949 БС 172004</v>
          </cell>
          <cell r="O196" t="str">
            <v>!</v>
          </cell>
        </row>
        <row r="197">
          <cell r="C197" t="str">
            <v>СЕА-10500007606/000</v>
          </cell>
          <cell r="D197">
            <v>105</v>
          </cell>
          <cell r="E197" t="str">
            <v>Автоколона № 2</v>
          </cell>
          <cell r="F197" t="str">
            <v>СТЕПАНЧУК ОЛЕКСАНДР МИХАЙЛОВИЧ</v>
          </cell>
          <cell r="G197">
            <v>1</v>
          </cell>
          <cell r="H197">
            <v>0.49</v>
          </cell>
          <cell r="I197">
            <v>0.51</v>
          </cell>
          <cell r="J197" t="str">
            <v>01.01.2000</v>
          </cell>
          <cell r="K197" t="str">
            <v>31.05.2018</v>
          </cell>
          <cell r="L197">
            <v>52</v>
          </cell>
          <cell r="M197" t="str">
            <v>За рішенням КМДА</v>
          </cell>
          <cell r="N197" t="str">
            <v>ОЗ рах.949 БС 172004</v>
          </cell>
          <cell r="O197" t="str">
            <v>!</v>
          </cell>
        </row>
        <row r="198">
          <cell r="C198" t="str">
            <v>СЕА-10500007607/000</v>
          </cell>
          <cell r="D198">
            <v>105</v>
          </cell>
          <cell r="E198" t="str">
            <v>Автоколона № 2</v>
          </cell>
          <cell r="F198" t="str">
            <v>СТЕПАНЧУК ОЛЕКСАНДР МИХАЙЛОВИЧ</v>
          </cell>
          <cell r="G198">
            <v>1</v>
          </cell>
          <cell r="H198">
            <v>0.49</v>
          </cell>
          <cell r="I198">
            <v>0.51</v>
          </cell>
          <cell r="J198" t="str">
            <v>01.07.1999</v>
          </cell>
          <cell r="K198" t="str">
            <v>31.05.2018</v>
          </cell>
          <cell r="L198">
            <v>52</v>
          </cell>
          <cell r="M198" t="str">
            <v>За рішенням КМДА</v>
          </cell>
          <cell r="N198" t="str">
            <v>ОЗ рах.949 БС 172004</v>
          </cell>
          <cell r="O198" t="str">
            <v>!</v>
          </cell>
        </row>
        <row r="199">
          <cell r="C199" t="str">
            <v>СЕА-10500007529/000</v>
          </cell>
          <cell r="D199">
            <v>105</v>
          </cell>
          <cell r="E199" t="str">
            <v>Автоколона № 2</v>
          </cell>
          <cell r="F199" t="str">
            <v>СТЕПАНЧУК ОЛЕКСАНДР МИХАЙЛОВИЧ</v>
          </cell>
          <cell r="G199">
            <v>34357.99</v>
          </cell>
          <cell r="H199">
            <v>19183.240000000002</v>
          </cell>
          <cell r="I199">
            <v>15174.75</v>
          </cell>
          <cell r="J199" t="str">
            <v>01.12.1999</v>
          </cell>
          <cell r="K199" t="str">
            <v>31.05.2018</v>
          </cell>
          <cell r="L199">
            <v>52</v>
          </cell>
          <cell r="M199" t="str">
            <v>За рішенням КМДА</v>
          </cell>
          <cell r="N199" t="str">
            <v>ОЗ рах.91 БС 022004</v>
          </cell>
        </row>
        <row r="200">
          <cell r="C200" t="str">
            <v>АТ -10500007529/001</v>
          </cell>
          <cell r="D200">
            <v>105</v>
          </cell>
          <cell r="E200" t="str">
            <v>Автоколона № 2</v>
          </cell>
          <cell r="F200" t="str">
            <v>СТЕПАНЧУК ОЛЕКСАНДР МИХАЙЛОВИЧ</v>
          </cell>
          <cell r="G200">
            <v>15687.56</v>
          </cell>
          <cell r="H200">
            <v>11838.29</v>
          </cell>
          <cell r="I200">
            <v>3849.27</v>
          </cell>
          <cell r="J200" t="str">
            <v>15.03.2017</v>
          </cell>
          <cell r="K200" t="str">
            <v>31.05.2018</v>
          </cell>
          <cell r="L200">
            <v>52</v>
          </cell>
          <cell r="M200" t="str">
            <v>За рішенням КМДА</v>
          </cell>
          <cell r="N200" t="str">
            <v>ОЗ рах.91 БС 022004</v>
          </cell>
        </row>
        <row r="201">
          <cell r="C201" t="str">
            <v>СЕА-10500007552/000</v>
          </cell>
          <cell r="D201">
            <v>105</v>
          </cell>
          <cell r="E201" t="str">
            <v>Автоколона № 2</v>
          </cell>
          <cell r="F201" t="str">
            <v>СТЕПАНЧУК ОЛЕКСАНДР МИХАЙЛОВИЧ</v>
          </cell>
          <cell r="G201">
            <v>1</v>
          </cell>
          <cell r="H201">
            <v>0.25</v>
          </cell>
          <cell r="I201">
            <v>0.75</v>
          </cell>
          <cell r="J201" t="str">
            <v>01.03.1999</v>
          </cell>
          <cell r="K201" t="str">
            <v>31.05.2018</v>
          </cell>
          <cell r="L201">
            <v>52</v>
          </cell>
          <cell r="M201" t="str">
            <v>За рішенням КМДА</v>
          </cell>
          <cell r="N201" t="str">
            <v>ОЗ рах.949 БС 172004</v>
          </cell>
          <cell r="O201" t="str">
            <v>!</v>
          </cell>
        </row>
        <row r="202">
          <cell r="C202" t="str">
            <v>СЕА-10500007530/000</v>
          </cell>
          <cell r="D202">
            <v>105</v>
          </cell>
          <cell r="E202" t="str">
            <v>Автоколона № 2</v>
          </cell>
          <cell r="F202" t="str">
            <v>СТЕПАНЧУК ОЛЕКСАНДР МИХАЙЛОВИЧ</v>
          </cell>
          <cell r="G202">
            <v>1</v>
          </cell>
          <cell r="H202">
            <v>0.49</v>
          </cell>
          <cell r="I202">
            <v>0.51</v>
          </cell>
          <cell r="J202" t="str">
            <v>01.05.2000</v>
          </cell>
          <cell r="K202" t="str">
            <v>31.05.2018</v>
          </cell>
          <cell r="L202">
            <v>52</v>
          </cell>
          <cell r="M202" t="str">
            <v>За рішенням КМДА</v>
          </cell>
          <cell r="N202" t="str">
            <v>ОЗ рах.949 БС 172004</v>
          </cell>
          <cell r="O202" t="str">
            <v>!</v>
          </cell>
        </row>
        <row r="203">
          <cell r="C203" t="str">
            <v>СЕА-10510000601/000</v>
          </cell>
          <cell r="D203">
            <v>105</v>
          </cell>
          <cell r="E203" t="str">
            <v>Автоколона № 2</v>
          </cell>
          <cell r="F203" t="str">
            <v>СТЕПАНЧУК ОЛЕКСАНДР МИХАЙЛОВИЧ</v>
          </cell>
          <cell r="G203">
            <v>1</v>
          </cell>
          <cell r="H203">
            <v>0.25</v>
          </cell>
          <cell r="I203">
            <v>0.75</v>
          </cell>
          <cell r="J203" t="str">
            <v>01.12.1997</v>
          </cell>
          <cell r="K203" t="str">
            <v>31.05.2018</v>
          </cell>
          <cell r="L203">
            <v>52</v>
          </cell>
          <cell r="M203" t="str">
            <v>За рішенням КМДА</v>
          </cell>
          <cell r="N203" t="str">
            <v>ОЗ рах.949 БС 172004</v>
          </cell>
          <cell r="O203" t="str">
            <v>!</v>
          </cell>
        </row>
        <row r="204">
          <cell r="C204" t="str">
            <v>СЕА-10500000070/000</v>
          </cell>
          <cell r="D204">
            <v>105</v>
          </cell>
          <cell r="E204" t="str">
            <v>Автоколона № 2</v>
          </cell>
          <cell r="F204" t="str">
            <v>СТЕПАНЧУК ОЛЕКСАНДР МИХАЙЛОВИЧ</v>
          </cell>
          <cell r="G204">
            <v>1</v>
          </cell>
          <cell r="H204">
            <v>0.49</v>
          </cell>
          <cell r="I204">
            <v>0.51</v>
          </cell>
          <cell r="J204" t="str">
            <v>01.03.1998</v>
          </cell>
          <cell r="K204" t="str">
            <v>31.05.2018</v>
          </cell>
          <cell r="L204">
            <v>52</v>
          </cell>
          <cell r="M204" t="str">
            <v>За рішенням КМДА</v>
          </cell>
          <cell r="N204" t="str">
            <v>ОЗ рах.949 БС 172004</v>
          </cell>
          <cell r="O204" t="str">
            <v>!</v>
          </cell>
        </row>
        <row r="205">
          <cell r="C205" t="str">
            <v>АТ -10509800000/000</v>
          </cell>
          <cell r="D205">
            <v>105</v>
          </cell>
          <cell r="E205" t="str">
            <v>Автоколона № 2</v>
          </cell>
          <cell r="F205" t="str">
            <v>СТЕПАНЧУК ОЛЕКСАНДР МИХАЙЛОВИЧ</v>
          </cell>
          <cell r="G205">
            <v>3588062.99</v>
          </cell>
          <cell r="H205">
            <v>119602.08</v>
          </cell>
          <cell r="I205">
            <v>3468460.91</v>
          </cell>
          <cell r="J205" t="str">
            <v>27.08.2018</v>
          </cell>
          <cell r="K205" t="str">
            <v>27.08.2018</v>
          </cell>
          <cell r="L205">
            <v>115</v>
          </cell>
          <cell r="M205" t="str">
            <v>Власні кошти</v>
          </cell>
          <cell r="N205" t="str">
            <v>ОЗ рах.231 БС 011004 Передавання т/е КТМ</v>
          </cell>
        </row>
        <row r="206">
          <cell r="C206" t="str">
            <v>АТ -10504000000/000</v>
          </cell>
          <cell r="D206">
            <v>105</v>
          </cell>
          <cell r="E206" t="str">
            <v>Автоколона № 2</v>
          </cell>
          <cell r="F206" t="str">
            <v>СТЕПАНЧУК ОЛЕКСАНДР МИХАЙЛОВИЧ</v>
          </cell>
          <cell r="G206">
            <v>1744000</v>
          </cell>
          <cell r="H206">
            <v>276133.27</v>
          </cell>
          <cell r="I206">
            <v>1467866.73</v>
          </cell>
          <cell r="J206" t="str">
            <v>31.05.2017</v>
          </cell>
          <cell r="K206" t="str">
            <v>31.05.2017</v>
          </cell>
          <cell r="L206">
            <v>100</v>
          </cell>
          <cell r="M206" t="str">
            <v>Бюджетні кошти</v>
          </cell>
          <cell r="N206" t="str">
            <v>ОЗ рах.231 БС 011004 Передавання т/е КТМ</v>
          </cell>
        </row>
        <row r="207">
          <cell r="C207" t="str">
            <v>АТ -10508800000/000</v>
          </cell>
          <cell r="D207">
            <v>105</v>
          </cell>
          <cell r="E207" t="str">
            <v>Автоколона № 2</v>
          </cell>
          <cell r="F207" t="str">
            <v>СТЕПАНЧУК ОЛЕКСАНДР МИХАЙЛОВИЧ</v>
          </cell>
          <cell r="G207">
            <v>1730437.99</v>
          </cell>
          <cell r="H207">
            <v>86521.919999999998</v>
          </cell>
          <cell r="I207">
            <v>1643916.07</v>
          </cell>
          <cell r="J207" t="str">
            <v>21.06.2018</v>
          </cell>
          <cell r="K207" t="str">
            <v>21.06.2018</v>
          </cell>
          <cell r="L207">
            <v>113</v>
          </cell>
          <cell r="M207" t="str">
            <v>Власні кошти</v>
          </cell>
          <cell r="N207" t="str">
            <v>ОЗ рах.91 БС 022004</v>
          </cell>
        </row>
        <row r="208">
          <cell r="C208" t="str">
            <v>АТ -10508900000/000</v>
          </cell>
          <cell r="D208">
            <v>105</v>
          </cell>
          <cell r="E208" t="str">
            <v>Автоколона № 2</v>
          </cell>
          <cell r="F208" t="str">
            <v>СТЕПАНЧУК ОЛЕКСАНДР МИХАЙЛОВИЧ</v>
          </cell>
          <cell r="G208">
            <v>1730437.99</v>
          </cell>
          <cell r="H208">
            <v>86521.919999999998</v>
          </cell>
          <cell r="I208">
            <v>1643916.07</v>
          </cell>
          <cell r="J208" t="str">
            <v>21.06.2018</v>
          </cell>
          <cell r="K208" t="str">
            <v>21.06.2018</v>
          </cell>
          <cell r="L208">
            <v>113</v>
          </cell>
          <cell r="M208" t="str">
            <v>Власні кошти</v>
          </cell>
          <cell r="N208" t="str">
            <v>ОЗ рах.91 БС 022004</v>
          </cell>
        </row>
        <row r="209">
          <cell r="C209" t="str">
            <v>АТ -10502000000/000</v>
          </cell>
          <cell r="D209">
            <v>105</v>
          </cell>
          <cell r="E209" t="str">
            <v>Автоколона № 2</v>
          </cell>
          <cell r="F209" t="str">
            <v>СТЕПАНЧУК ОЛЕКСАНДР МИХАЙЛОВИЧ</v>
          </cell>
          <cell r="G209">
            <v>2097990</v>
          </cell>
          <cell r="H209">
            <v>332181.75</v>
          </cell>
          <cell r="I209">
            <v>1765808.25</v>
          </cell>
          <cell r="J209" t="str">
            <v>31.05.2017</v>
          </cell>
          <cell r="K209" t="str">
            <v>31.05.2017</v>
          </cell>
          <cell r="L209">
            <v>100</v>
          </cell>
          <cell r="M209" t="str">
            <v>Бюджетні кошти</v>
          </cell>
          <cell r="N209" t="str">
            <v>ОЗ рах.231 БС 011004 Передавання т/е КТМ</v>
          </cell>
        </row>
        <row r="210">
          <cell r="C210" t="str">
            <v>АТ -10501000000/000</v>
          </cell>
          <cell r="D210">
            <v>105</v>
          </cell>
          <cell r="E210" t="str">
            <v>Автоколона № 2</v>
          </cell>
          <cell r="F210" t="str">
            <v>СТЕПАНЧУК ОЛЕКСАНДР МИХАЙЛОВИЧ</v>
          </cell>
          <cell r="G210">
            <v>1698000</v>
          </cell>
          <cell r="H210">
            <v>268850</v>
          </cell>
          <cell r="I210">
            <v>1429150</v>
          </cell>
          <cell r="J210" t="str">
            <v>31.05.2017</v>
          </cell>
          <cell r="K210" t="str">
            <v>31.05.2017</v>
          </cell>
          <cell r="L210">
            <v>100</v>
          </cell>
          <cell r="M210" t="str">
            <v>Бюджетні кошти</v>
          </cell>
          <cell r="N210" t="str">
            <v>ОЗ рах.231 БС 011004 Передавання т/е КТМ</v>
          </cell>
        </row>
        <row r="211">
          <cell r="C211" t="str">
            <v>АТ -10500007529/000</v>
          </cell>
          <cell r="D211">
            <v>105</v>
          </cell>
          <cell r="E211" t="str">
            <v>Автоколона № 2</v>
          </cell>
          <cell r="F211" t="str">
            <v>СТЕПАНЧУК ОЛЕКСАНДР МИХАЙЛОВИЧ</v>
          </cell>
          <cell r="G211">
            <v>7237.06</v>
          </cell>
          <cell r="H211">
            <v>3812.99</v>
          </cell>
          <cell r="I211">
            <v>3424.07</v>
          </cell>
          <cell r="J211" t="str">
            <v>01.12.2015</v>
          </cell>
          <cell r="K211" t="str">
            <v>31.05.2018</v>
          </cell>
          <cell r="L211">
            <v>52</v>
          </cell>
          <cell r="M211" t="str">
            <v>За рішенням КМДА</v>
          </cell>
          <cell r="N211" t="str">
            <v>ОЗ рах.91 БС 022004</v>
          </cell>
        </row>
        <row r="212">
          <cell r="C212" t="str">
            <v>АТ -10510700000/000</v>
          </cell>
          <cell r="D212">
            <v>105</v>
          </cell>
          <cell r="E212" t="str">
            <v>Автоколона № 2</v>
          </cell>
          <cell r="F212" t="str">
            <v>СТЕПАНЧУК ОЛЕКСАНДР МИХАЙЛОВИЧ</v>
          </cell>
          <cell r="G212">
            <v>2002322.89</v>
          </cell>
          <cell r="H212">
            <v>50058.06</v>
          </cell>
          <cell r="I212">
            <v>1952264.83</v>
          </cell>
          <cell r="J212" t="str">
            <v>06.09.2018</v>
          </cell>
          <cell r="K212" t="str">
            <v>06.09.2018</v>
          </cell>
          <cell r="L212">
            <v>116</v>
          </cell>
          <cell r="M212" t="str">
            <v>Власні кошти</v>
          </cell>
          <cell r="N212" t="str">
            <v>ОЗ рах.231 БС 011004 Передавання т/е КТМ</v>
          </cell>
        </row>
        <row r="213">
          <cell r="C213" t="str">
            <v>АТ -10510800000/000</v>
          </cell>
          <cell r="D213">
            <v>105</v>
          </cell>
          <cell r="E213" t="str">
            <v>Автоколона № 2</v>
          </cell>
          <cell r="F213" t="str">
            <v>СТЕПАНЧУК ОЛЕКСАНДР МИХАЙЛОВИЧ</v>
          </cell>
          <cell r="G213">
            <v>2002322.89</v>
          </cell>
          <cell r="H213">
            <v>50058.06</v>
          </cell>
          <cell r="I213">
            <v>1952264.83</v>
          </cell>
          <cell r="J213" t="str">
            <v>06.09.2018</v>
          </cell>
          <cell r="K213" t="str">
            <v>06.09.2018</v>
          </cell>
          <cell r="L213">
            <v>116</v>
          </cell>
          <cell r="M213" t="str">
            <v>Власні кошти</v>
          </cell>
          <cell r="N213" t="str">
            <v>ОЗ рах.231 БС 011004 Передавання т/е КТМ</v>
          </cell>
        </row>
        <row r="214">
          <cell r="C214" t="str">
            <v>АТ -10500000107/002</v>
          </cell>
          <cell r="D214">
            <v>105</v>
          </cell>
          <cell r="E214" t="str">
            <v>Автоколона № 3</v>
          </cell>
          <cell r="F214" t="str">
            <v>ПИЛИПЕНКО ОЛЕКСАНДР ГРИГОРОВИЧ</v>
          </cell>
          <cell r="G214">
            <v>0.01</v>
          </cell>
          <cell r="H214">
            <v>0</v>
          </cell>
          <cell r="I214">
            <v>0.01</v>
          </cell>
          <cell r="J214" t="str">
            <v>13.01.2015</v>
          </cell>
          <cell r="K214" t="str">
            <v>30.11.2018</v>
          </cell>
          <cell r="L214">
            <v>118</v>
          </cell>
          <cell r="M214" t="str">
            <v>Власні кошти</v>
          </cell>
          <cell r="N214" t="str">
            <v>ОЗ рах.231 БС 011004 Передавання т/е КТМ</v>
          </cell>
        </row>
        <row r="215">
          <cell r="C215" t="str">
            <v>АТ -10500000107/003</v>
          </cell>
          <cell r="D215">
            <v>105</v>
          </cell>
          <cell r="E215" t="str">
            <v>Автоколона № 3</v>
          </cell>
          <cell r="F215" t="str">
            <v>ПИЛИПЕНКО ОЛЕКСАНДР ГРИГОРОВИЧ</v>
          </cell>
          <cell r="G215">
            <v>10015.629999999999</v>
          </cell>
          <cell r="H215">
            <v>83.46</v>
          </cell>
          <cell r="I215">
            <v>9932.17</v>
          </cell>
          <cell r="J215" t="str">
            <v>13.01.2015</v>
          </cell>
          <cell r="K215" t="str">
            <v>30.11.2018</v>
          </cell>
          <cell r="L215">
            <v>118</v>
          </cell>
          <cell r="M215" t="str">
            <v>Власні кошти</v>
          </cell>
          <cell r="N215" t="str">
            <v>ОЗ рах.231 БС 011004 Передавання т/е КТМ</v>
          </cell>
        </row>
        <row r="216">
          <cell r="C216" t="str">
            <v>АТ -10500000109/002</v>
          </cell>
          <cell r="D216">
            <v>105</v>
          </cell>
          <cell r="E216" t="str">
            <v>Автоколона № 3</v>
          </cell>
          <cell r="F216" t="str">
            <v>ПИЛИПЕНКО ОЛЕКСАНДР ГРИГОРОВИЧ</v>
          </cell>
          <cell r="G216">
            <v>0.01</v>
          </cell>
          <cell r="H216">
            <v>0</v>
          </cell>
          <cell r="I216">
            <v>0.01</v>
          </cell>
          <cell r="J216" t="str">
            <v>13.01.2015</v>
          </cell>
          <cell r="K216" t="str">
            <v>30.11.2018</v>
          </cell>
          <cell r="L216">
            <v>118</v>
          </cell>
          <cell r="M216" t="str">
            <v>Власні кошти</v>
          </cell>
          <cell r="N216" t="str">
            <v>ОЗ рах.231 БС 011004 Передавання т/е КТМ</v>
          </cell>
        </row>
        <row r="217">
          <cell r="C217" t="str">
            <v>АТ -10500000109/003</v>
          </cell>
          <cell r="D217">
            <v>105</v>
          </cell>
          <cell r="E217" t="str">
            <v>Автоколона № 3</v>
          </cell>
          <cell r="F217" t="str">
            <v>ПИЛИПЕНКО ОЛЕКСАНДР ГРИГОРОВИЧ</v>
          </cell>
          <cell r="G217">
            <v>10015.629999999999</v>
          </cell>
          <cell r="H217">
            <v>83.46</v>
          </cell>
          <cell r="I217">
            <v>9932.17</v>
          </cell>
          <cell r="J217" t="str">
            <v>13.01.2015</v>
          </cell>
          <cell r="K217" t="str">
            <v>30.11.2018</v>
          </cell>
          <cell r="L217">
            <v>118</v>
          </cell>
          <cell r="M217" t="str">
            <v>Власні кошти</v>
          </cell>
          <cell r="N217" t="str">
            <v>ОЗ рах.231 БС 011004 Передавання т/е КТМ</v>
          </cell>
        </row>
        <row r="218">
          <cell r="C218" t="str">
            <v>СЕА-10500009004/002</v>
          </cell>
          <cell r="D218">
            <v>105</v>
          </cell>
          <cell r="E218" t="str">
            <v>Автоколона № 3</v>
          </cell>
          <cell r="F218" t="str">
            <v>ПИЛИПЕНКО ОЛЕКСАНДР ГРИГОРОВИЧ</v>
          </cell>
          <cell r="G218">
            <v>702.78</v>
          </cell>
          <cell r="H218">
            <v>5.86</v>
          </cell>
          <cell r="I218">
            <v>696.92</v>
          </cell>
          <cell r="J218" t="str">
            <v>01.12.2011</v>
          </cell>
          <cell r="K218" t="str">
            <v>30.11.2018</v>
          </cell>
          <cell r="L218">
            <v>118</v>
          </cell>
          <cell r="M218" t="str">
            <v>Власні кошти</v>
          </cell>
          <cell r="N218" t="str">
            <v>ОЗ рах.231 БС 011004 Передавання т/е КТМ</v>
          </cell>
        </row>
        <row r="219">
          <cell r="C219" t="str">
            <v>СЕА-10510000066/002</v>
          </cell>
          <cell r="D219">
            <v>105</v>
          </cell>
          <cell r="E219" t="str">
            <v>Автоколона № 3</v>
          </cell>
          <cell r="F219" t="str">
            <v>ПИЛИПЕНКО ОЛЕКСАНДР ГРИГОРОВИЧ</v>
          </cell>
          <cell r="G219">
            <v>0.01</v>
          </cell>
          <cell r="H219">
            <v>0</v>
          </cell>
          <cell r="I219">
            <v>0.01</v>
          </cell>
          <cell r="J219" t="str">
            <v>30.11.2011</v>
          </cell>
          <cell r="K219" t="str">
            <v>30.11.2018</v>
          </cell>
          <cell r="L219">
            <v>118</v>
          </cell>
          <cell r="M219" t="str">
            <v>Власні кошти</v>
          </cell>
          <cell r="N219" t="str">
            <v>ОЗ рах.231 БС 011004 Передавання т/е КТМ</v>
          </cell>
        </row>
        <row r="220">
          <cell r="C220" t="str">
            <v>СЕА-10510000642/003</v>
          </cell>
          <cell r="D220">
            <v>105</v>
          </cell>
          <cell r="E220" t="str">
            <v>Автоколона № 3</v>
          </cell>
          <cell r="F220" t="str">
            <v>ПИЛИПЕНКО ОЛЕКСАНДР ГРИГОРОВИЧ</v>
          </cell>
          <cell r="G220">
            <v>0.01</v>
          </cell>
          <cell r="H220">
            <v>0</v>
          </cell>
          <cell r="I220">
            <v>0.01</v>
          </cell>
          <cell r="J220" t="str">
            <v>30.11.2011</v>
          </cell>
          <cell r="K220" t="str">
            <v>30.11.2018</v>
          </cell>
          <cell r="L220">
            <v>118</v>
          </cell>
          <cell r="M220" t="str">
            <v>Власні кошти</v>
          </cell>
          <cell r="N220" t="str">
            <v>ОЗ рах.231 БС 011004 Передавання т/е КТМ</v>
          </cell>
        </row>
        <row r="221">
          <cell r="C221" t="str">
            <v>СЕА-10510000642/004</v>
          </cell>
          <cell r="D221">
            <v>105</v>
          </cell>
          <cell r="E221" t="str">
            <v>Автоколона № 3</v>
          </cell>
          <cell r="F221" t="str">
            <v>ПИЛИПЕНКО ОЛЕКСАНДР ГРИГОРОВИЧ</v>
          </cell>
          <cell r="G221">
            <v>3166.66</v>
          </cell>
          <cell r="H221">
            <v>26.39</v>
          </cell>
          <cell r="I221">
            <v>3140.27</v>
          </cell>
          <cell r="J221" t="str">
            <v>01.12.2011</v>
          </cell>
          <cell r="K221" t="str">
            <v>30.11.2018</v>
          </cell>
          <cell r="L221">
            <v>118</v>
          </cell>
          <cell r="M221" t="str">
            <v>Власні кошти</v>
          </cell>
          <cell r="N221" t="str">
            <v>ОЗ рах.231 БС 011004 Передавання т/е КТМ</v>
          </cell>
        </row>
        <row r="222">
          <cell r="C222" t="str">
            <v>СЕА-10598210113/001</v>
          </cell>
          <cell r="D222">
            <v>105</v>
          </cell>
          <cell r="E222" t="str">
            <v>Автоколона № 3</v>
          </cell>
          <cell r="F222" t="str">
            <v>ПИЛИПЕНКО ОЛЕКСАНДР ГРИГОРОВИЧ</v>
          </cell>
          <cell r="G222">
            <v>2594.1</v>
          </cell>
          <cell r="H222">
            <v>21.62</v>
          </cell>
          <cell r="I222">
            <v>2572.48</v>
          </cell>
          <cell r="J222" t="str">
            <v>01.10.2010</v>
          </cell>
          <cell r="K222" t="str">
            <v>30.11.2018</v>
          </cell>
          <cell r="L222">
            <v>118</v>
          </cell>
          <cell r="M222" t="str">
            <v>Власні кошти</v>
          </cell>
          <cell r="N222" t="str">
            <v>ОЗ рах.231 БС 011004 Передавання т/е КТМ</v>
          </cell>
        </row>
        <row r="223">
          <cell r="C223" t="str">
            <v>СЕА-10598210114/001</v>
          </cell>
          <cell r="D223">
            <v>105</v>
          </cell>
          <cell r="E223" t="str">
            <v>Автоколона № 3</v>
          </cell>
          <cell r="F223" t="str">
            <v>ПИЛИПЕНКО ОЛЕКСАНДР ГРИГОРОВИЧ</v>
          </cell>
          <cell r="G223">
            <v>2644.99</v>
          </cell>
          <cell r="H223">
            <v>22.04</v>
          </cell>
          <cell r="I223">
            <v>2622.95</v>
          </cell>
          <cell r="J223" t="str">
            <v>01.11.2010</v>
          </cell>
          <cell r="K223" t="str">
            <v>30.11.2018</v>
          </cell>
          <cell r="L223">
            <v>118</v>
          </cell>
          <cell r="M223" t="str">
            <v>Власні кошти</v>
          </cell>
          <cell r="N223" t="str">
            <v>ОЗ рах.231 БС 011004 Передавання т/е КТМ</v>
          </cell>
        </row>
        <row r="224">
          <cell r="C224" t="str">
            <v>СЕА-10598210119/002</v>
          </cell>
          <cell r="D224">
            <v>105</v>
          </cell>
          <cell r="E224" t="str">
            <v>Автоколона № 3</v>
          </cell>
          <cell r="F224" t="str">
            <v>ПИЛИПЕНКО ОЛЕКСАНДР ГРИГОРОВИЧ</v>
          </cell>
          <cell r="G224">
            <v>0.01</v>
          </cell>
          <cell r="H224">
            <v>0</v>
          </cell>
          <cell r="I224">
            <v>0.01</v>
          </cell>
          <cell r="J224" t="str">
            <v>30.11.2011</v>
          </cell>
          <cell r="K224" t="str">
            <v>30.11.2018</v>
          </cell>
          <cell r="L224">
            <v>118</v>
          </cell>
          <cell r="M224" t="str">
            <v>Власні кошти</v>
          </cell>
          <cell r="N224" t="str">
            <v>ОЗ рах.231 БС 011004 Передавання т/е КТМ</v>
          </cell>
        </row>
        <row r="225">
          <cell r="C225" t="str">
            <v>СЕА-10598210130/002</v>
          </cell>
          <cell r="D225">
            <v>105</v>
          </cell>
          <cell r="E225" t="str">
            <v>Автоколона № 3</v>
          </cell>
          <cell r="F225" t="str">
            <v>ПИЛИПЕНКО ОЛЕКСАНДР ГРИГОРОВИЧ</v>
          </cell>
          <cell r="G225">
            <v>3293.52</v>
          </cell>
          <cell r="H225">
            <v>27.45</v>
          </cell>
          <cell r="I225">
            <v>3266.07</v>
          </cell>
          <cell r="J225" t="str">
            <v>01.12.2011</v>
          </cell>
          <cell r="K225" t="str">
            <v>30.11.2018</v>
          </cell>
          <cell r="L225">
            <v>118</v>
          </cell>
          <cell r="M225" t="str">
            <v>Власні кошти</v>
          </cell>
          <cell r="N225" t="str">
            <v>ОЗ рах.231 БС 011004 Передавання т/е КТМ</v>
          </cell>
        </row>
        <row r="226">
          <cell r="C226" t="str">
            <v>АТ -105000000048/002</v>
          </cell>
          <cell r="D226">
            <v>105</v>
          </cell>
          <cell r="E226" t="str">
            <v>Автоколона № 3</v>
          </cell>
          <cell r="F226" t="str">
            <v>ПИЛИПЕНКО ОЛЕКСАНДР ГРИГОРОВИЧ</v>
          </cell>
          <cell r="G226">
            <v>8512.18</v>
          </cell>
          <cell r="H226">
            <v>70.930000000000007</v>
          </cell>
          <cell r="I226">
            <v>8441.25</v>
          </cell>
          <cell r="J226" t="str">
            <v>17.01.2014</v>
          </cell>
          <cell r="K226" t="str">
            <v>30.11.2018</v>
          </cell>
          <cell r="L226">
            <v>118</v>
          </cell>
          <cell r="M226" t="str">
            <v>Власні кошти</v>
          </cell>
          <cell r="N226" t="str">
            <v>ОЗ рах.231 БС 011004 Передавання т/е КТМ</v>
          </cell>
        </row>
        <row r="227">
          <cell r="C227" t="str">
            <v>АТ -105000000053/002</v>
          </cell>
          <cell r="D227">
            <v>105</v>
          </cell>
          <cell r="E227" t="str">
            <v>Автоколона № 3</v>
          </cell>
          <cell r="F227" t="str">
            <v>ПИЛИПЕНКО ОЛЕКСАНДР ГРИГОРОВИЧ</v>
          </cell>
          <cell r="G227">
            <v>8512.18</v>
          </cell>
          <cell r="H227">
            <v>70.930000000000007</v>
          </cell>
          <cell r="I227">
            <v>8441.25</v>
          </cell>
          <cell r="J227" t="str">
            <v>17.01.2014</v>
          </cell>
          <cell r="K227" t="str">
            <v>30.11.2018</v>
          </cell>
          <cell r="L227">
            <v>118</v>
          </cell>
          <cell r="M227" t="str">
            <v>Власні кошти</v>
          </cell>
          <cell r="N227" t="str">
            <v>ОЗ рах.231 БС 011004 Передавання т/е КТМ</v>
          </cell>
        </row>
        <row r="228">
          <cell r="C228" t="str">
            <v>АТ -105000000116/003</v>
          </cell>
          <cell r="D228">
            <v>105</v>
          </cell>
          <cell r="E228" t="str">
            <v>Автоколона № 3</v>
          </cell>
          <cell r="F228" t="str">
            <v>ПИЛИПЕНКО ОЛЕКСАНДР ГРИГОРОВИЧ</v>
          </cell>
          <cell r="G228">
            <v>6128.5</v>
          </cell>
          <cell r="H228">
            <v>51.07</v>
          </cell>
          <cell r="I228">
            <v>6077.43</v>
          </cell>
          <cell r="J228" t="str">
            <v>25.05.2015</v>
          </cell>
          <cell r="K228" t="str">
            <v>30.11.2018</v>
          </cell>
          <cell r="L228">
            <v>118</v>
          </cell>
          <cell r="M228" t="str">
            <v>Власні кошти</v>
          </cell>
          <cell r="N228" t="str">
            <v>ОЗ рах.231 БС 011004 Передавання т/е КТМ</v>
          </cell>
        </row>
        <row r="229">
          <cell r="C229" t="str">
            <v>АТ -105000000116/002</v>
          </cell>
          <cell r="D229">
            <v>105</v>
          </cell>
          <cell r="E229" t="str">
            <v>Автоколона № 3</v>
          </cell>
          <cell r="F229" t="str">
            <v>ПИЛИПЕНКО ОЛЕКСАНДР ГРИГОРОВИЧ</v>
          </cell>
          <cell r="G229">
            <v>8033.84</v>
          </cell>
          <cell r="H229">
            <v>66.95</v>
          </cell>
          <cell r="I229">
            <v>7966.89</v>
          </cell>
          <cell r="J229" t="str">
            <v>25.05.2015</v>
          </cell>
          <cell r="K229" t="str">
            <v>30.11.2018</v>
          </cell>
          <cell r="L229">
            <v>118</v>
          </cell>
          <cell r="M229" t="str">
            <v>Власні кошти</v>
          </cell>
          <cell r="N229" t="str">
            <v>ОЗ рах.231 БС 011004 Передавання т/е КТМ</v>
          </cell>
        </row>
        <row r="230">
          <cell r="C230" t="str">
            <v>АТ -105000000080/002</v>
          </cell>
          <cell r="D230">
            <v>105</v>
          </cell>
          <cell r="E230" t="str">
            <v>Автоколона № 3</v>
          </cell>
          <cell r="F230" t="str">
            <v>ПИЛИПЕНКО ОЛЕКСАНДР ГРИГОРОВИЧ</v>
          </cell>
          <cell r="G230">
            <v>5468.04</v>
          </cell>
          <cell r="H230">
            <v>45.57</v>
          </cell>
          <cell r="I230">
            <v>5422.47</v>
          </cell>
          <cell r="J230" t="str">
            <v>13.01.2015</v>
          </cell>
          <cell r="K230" t="str">
            <v>30.11.2018</v>
          </cell>
          <cell r="L230">
            <v>118</v>
          </cell>
          <cell r="M230" t="str">
            <v>Власні кошти</v>
          </cell>
          <cell r="N230" t="str">
            <v>ОЗ рах.231 БС 011004 Передавання т/е КТМ</v>
          </cell>
        </row>
        <row r="231">
          <cell r="C231" t="str">
            <v>АТ -105000000079/002</v>
          </cell>
          <cell r="D231">
            <v>105</v>
          </cell>
          <cell r="E231" t="str">
            <v>Автоколона № 3</v>
          </cell>
          <cell r="F231" t="str">
            <v>ПИЛИПЕНКО ОЛЕКСАНДР ГРИГОРОВИЧ</v>
          </cell>
          <cell r="G231">
            <v>6531.84</v>
          </cell>
          <cell r="H231">
            <v>54.43</v>
          </cell>
          <cell r="I231">
            <v>6477.41</v>
          </cell>
          <cell r="J231" t="str">
            <v>15.01.2015</v>
          </cell>
          <cell r="K231" t="str">
            <v>30.11.2018</v>
          </cell>
          <cell r="L231">
            <v>118</v>
          </cell>
          <cell r="M231" t="str">
            <v>Власні кошти</v>
          </cell>
          <cell r="N231" t="str">
            <v>ОЗ рах.231 БС 011004 Передавання т/е КТМ</v>
          </cell>
        </row>
        <row r="232">
          <cell r="C232" t="str">
            <v>АТ -105000000116/001</v>
          </cell>
          <cell r="D232">
            <v>105</v>
          </cell>
          <cell r="E232" t="str">
            <v>Автоколона № 3</v>
          </cell>
          <cell r="F232" t="str">
            <v>ПИЛИПЕНКО ОЛЕКСАНДР ГРИГОРОВИЧ</v>
          </cell>
          <cell r="G232">
            <v>1275778.82</v>
          </cell>
          <cell r="H232">
            <v>14834.64</v>
          </cell>
          <cell r="I232">
            <v>1260944.18</v>
          </cell>
          <cell r="J232" t="str">
            <v>25.05.2015</v>
          </cell>
          <cell r="K232" t="str">
            <v>30.11.2018</v>
          </cell>
          <cell r="L232">
            <v>84</v>
          </cell>
          <cell r="M232" t="str">
            <v>Власні кошти</v>
          </cell>
          <cell r="N232" t="str">
            <v>ОЗ рах.231 БС 011004 Передавання т/е КТМ</v>
          </cell>
        </row>
        <row r="233">
          <cell r="C233" t="str">
            <v>АТ -105000000080/001</v>
          </cell>
          <cell r="D233">
            <v>105</v>
          </cell>
          <cell r="E233" t="str">
            <v>Автоколона № 3</v>
          </cell>
          <cell r="F233" t="str">
            <v>ПИЛИПЕНКО ОЛЕКСАНДР ГРИГОРОВИЧ</v>
          </cell>
          <cell r="G233">
            <v>554445.81999999995</v>
          </cell>
          <cell r="H233">
            <v>9240.76</v>
          </cell>
          <cell r="I233">
            <v>545205.06000000006</v>
          </cell>
          <cell r="J233" t="str">
            <v>30.12.2014</v>
          </cell>
          <cell r="K233" t="str">
            <v>30.11.2018</v>
          </cell>
          <cell r="L233">
            <v>58</v>
          </cell>
          <cell r="M233" t="str">
            <v>Власні кошти</v>
          </cell>
          <cell r="N233" t="str">
            <v>ОЗ рах.231 БС 011004 Передавання т/е КТМ</v>
          </cell>
        </row>
        <row r="234">
          <cell r="C234" t="str">
            <v>АТ -105000000079/001</v>
          </cell>
          <cell r="D234">
            <v>105</v>
          </cell>
          <cell r="E234" t="str">
            <v>Автоколона № 3</v>
          </cell>
          <cell r="F234" t="str">
            <v>ПИЛИПЕНКО ОЛЕКСАНДР ГРИГОРОВИЧ</v>
          </cell>
          <cell r="G234">
            <v>554445.81999999995</v>
          </cell>
          <cell r="H234">
            <v>9240.76</v>
          </cell>
          <cell r="I234">
            <v>545205.06000000006</v>
          </cell>
          <cell r="J234" t="str">
            <v>30.12.2014</v>
          </cell>
          <cell r="K234" t="str">
            <v>30.11.2018</v>
          </cell>
          <cell r="L234">
            <v>58</v>
          </cell>
          <cell r="M234" t="str">
            <v>Власні кошти</v>
          </cell>
          <cell r="N234" t="str">
            <v>ОЗ рах.231 БС 011004 Передавання т/е КТМ</v>
          </cell>
        </row>
        <row r="235">
          <cell r="C235" t="str">
            <v>АТ -105000000053/001</v>
          </cell>
          <cell r="D235">
            <v>105</v>
          </cell>
          <cell r="E235" t="str">
            <v>Автоколона № 3</v>
          </cell>
          <cell r="F235" t="str">
            <v>ПИЛИПЕНКО ОЛЕКСАНДР ГРИГОРОВИЧ</v>
          </cell>
          <cell r="G235">
            <v>431362.82</v>
          </cell>
          <cell r="H235">
            <v>6957.46</v>
          </cell>
          <cell r="I235">
            <v>424405.36</v>
          </cell>
          <cell r="J235" t="str">
            <v>30.12.2013</v>
          </cell>
          <cell r="K235" t="str">
            <v>30.11.2018</v>
          </cell>
          <cell r="L235">
            <v>60</v>
          </cell>
          <cell r="M235" t="str">
            <v>Власні кошти</v>
          </cell>
          <cell r="N235" t="str">
            <v>ОЗ рах.231 БС 011004 Передавання т/е КТМ</v>
          </cell>
        </row>
        <row r="236">
          <cell r="C236" t="str">
            <v>АТ -105000000048/001</v>
          </cell>
          <cell r="D236">
            <v>105</v>
          </cell>
          <cell r="E236" t="str">
            <v>Автоколона № 3</v>
          </cell>
          <cell r="F236" t="str">
            <v>ПИЛИПЕНКО ОЛЕКСАНДР ГРИГОРОВИЧ</v>
          </cell>
          <cell r="G236">
            <v>431362.82</v>
          </cell>
          <cell r="H236">
            <v>6957.46</v>
          </cell>
          <cell r="I236">
            <v>424405.36</v>
          </cell>
          <cell r="J236" t="str">
            <v>25.12.2013</v>
          </cell>
          <cell r="K236" t="str">
            <v>30.11.2018</v>
          </cell>
          <cell r="L236">
            <v>60</v>
          </cell>
          <cell r="M236" t="str">
            <v>Власні кошти</v>
          </cell>
          <cell r="N236" t="str">
            <v>ОЗ рах.231 БС 011004 Передавання т/е КТМ</v>
          </cell>
        </row>
        <row r="237">
          <cell r="C237" t="str">
            <v>ТМ -10500031253/001</v>
          </cell>
          <cell r="D237">
            <v>105</v>
          </cell>
          <cell r="E237" t="str">
            <v>Автоколона № 3</v>
          </cell>
          <cell r="F237" t="str">
            <v>ПИЛИПЕНКО ОЛЕКСАНДР ГРИГОРОВИЧ</v>
          </cell>
          <cell r="G237">
            <v>82195.820000000007</v>
          </cell>
          <cell r="H237">
            <v>1369.93</v>
          </cell>
          <cell r="I237">
            <v>80825.89</v>
          </cell>
          <cell r="J237" t="str">
            <v>29.02.2012</v>
          </cell>
          <cell r="K237" t="str">
            <v>30.11.2018</v>
          </cell>
          <cell r="L237">
            <v>58</v>
          </cell>
          <cell r="M237" t="str">
            <v>Власні кошти</v>
          </cell>
          <cell r="N237" t="str">
            <v>ОЗ рах.231 БС 011004 Передавання т/е КТМ</v>
          </cell>
        </row>
        <row r="238">
          <cell r="C238" t="str">
            <v>СЕА-10598210167/000</v>
          </cell>
          <cell r="D238">
            <v>105</v>
          </cell>
          <cell r="E238" t="str">
            <v>Автоколона № 3</v>
          </cell>
          <cell r="F238" t="str">
            <v>ПИЛИПЕНКО ОЛЕКСАНДР ГРИГОРОВИЧ</v>
          </cell>
          <cell r="G238">
            <v>91195.82</v>
          </cell>
          <cell r="H238">
            <v>1519.93</v>
          </cell>
          <cell r="I238">
            <v>89675.89</v>
          </cell>
          <cell r="J238" t="str">
            <v>30.11.2011</v>
          </cell>
          <cell r="K238" t="str">
            <v>30.11.2018</v>
          </cell>
          <cell r="L238">
            <v>58</v>
          </cell>
          <cell r="M238" t="str">
            <v>Власні кошти</v>
          </cell>
          <cell r="N238" t="str">
            <v>ОЗ рах.231 БС 011004 Передавання т/е КТМ</v>
          </cell>
        </row>
        <row r="239">
          <cell r="C239" t="str">
            <v>СЕА-10598210162/000</v>
          </cell>
          <cell r="D239">
            <v>105</v>
          </cell>
          <cell r="E239" t="str">
            <v>Автоколона № 3</v>
          </cell>
          <cell r="F239" t="str">
            <v>ПИЛИПЕНКО ОЛЕКСАНДР ГРИГОРОВИЧ</v>
          </cell>
          <cell r="G239">
            <v>465695.82</v>
          </cell>
          <cell r="H239">
            <v>7761.6</v>
          </cell>
          <cell r="I239">
            <v>457934.22</v>
          </cell>
          <cell r="J239" t="str">
            <v>30.11.2011</v>
          </cell>
          <cell r="K239" t="str">
            <v>30.11.2018</v>
          </cell>
          <cell r="L239">
            <v>58</v>
          </cell>
          <cell r="M239" t="str">
            <v>Власні кошти</v>
          </cell>
          <cell r="N239" t="str">
            <v>ОЗ рах.231 БС 011004 Передавання т/е КТМ</v>
          </cell>
        </row>
        <row r="240">
          <cell r="C240" t="str">
            <v>СЕА-10598210159/000</v>
          </cell>
          <cell r="D240">
            <v>105</v>
          </cell>
          <cell r="E240" t="str">
            <v>Автоколона № 3</v>
          </cell>
          <cell r="F240" t="str">
            <v>ПИЛИПЕНКО ОЛЕКСАНДР ГРИГОРОВИЧ</v>
          </cell>
          <cell r="G240">
            <v>99945.82</v>
          </cell>
          <cell r="H240">
            <v>1665.76</v>
          </cell>
          <cell r="I240">
            <v>98280.06</v>
          </cell>
          <cell r="J240" t="str">
            <v>21.11.2011</v>
          </cell>
          <cell r="K240" t="str">
            <v>30.11.2018</v>
          </cell>
          <cell r="L240">
            <v>58</v>
          </cell>
          <cell r="M240" t="str">
            <v>Власні кошти</v>
          </cell>
          <cell r="N240" t="str">
            <v>ОЗ рах.231 БС 011004 Передавання т/е КТМ</v>
          </cell>
        </row>
        <row r="241">
          <cell r="C241" t="str">
            <v>СЕА-10598210155/000</v>
          </cell>
          <cell r="D241">
            <v>105</v>
          </cell>
          <cell r="E241" t="str">
            <v>Автоколона № 3</v>
          </cell>
          <cell r="F241" t="str">
            <v>ПИЛИПЕНКО ОЛЕКСАНДР ГРИГОРОВИЧ</v>
          </cell>
          <cell r="G241">
            <v>106695.82</v>
          </cell>
          <cell r="H241">
            <v>1778.26</v>
          </cell>
          <cell r="I241">
            <v>104917.56</v>
          </cell>
          <cell r="J241" t="str">
            <v>21.11.2011</v>
          </cell>
          <cell r="K241" t="str">
            <v>30.11.2018</v>
          </cell>
          <cell r="L241">
            <v>58</v>
          </cell>
          <cell r="M241" t="str">
            <v>Власні кошти</v>
          </cell>
          <cell r="N241" t="str">
            <v>ОЗ рах.231 БС 011004 Передавання т/е КТМ</v>
          </cell>
        </row>
        <row r="242">
          <cell r="C242" t="str">
            <v>СЕА-10598210153/000</v>
          </cell>
          <cell r="D242">
            <v>105</v>
          </cell>
          <cell r="E242" t="str">
            <v>Автоколона № 3</v>
          </cell>
          <cell r="F242" t="str">
            <v>ПИЛИПЕНКО ОЛЕКСАНДР ГРИГОРОВИЧ</v>
          </cell>
          <cell r="G242">
            <v>102612.82</v>
          </cell>
          <cell r="H242">
            <v>1710.21</v>
          </cell>
          <cell r="I242">
            <v>100902.61</v>
          </cell>
          <cell r="J242" t="str">
            <v>21.11.2011</v>
          </cell>
          <cell r="K242" t="str">
            <v>30.11.2018</v>
          </cell>
          <cell r="L242">
            <v>58</v>
          </cell>
          <cell r="M242" t="str">
            <v>Власні кошти</v>
          </cell>
          <cell r="N242" t="str">
            <v>ОЗ рах.231 БС 011004 Передавання т/е КТМ</v>
          </cell>
        </row>
        <row r="243">
          <cell r="C243" t="str">
            <v>СЕА-10598210143/000</v>
          </cell>
          <cell r="D243">
            <v>105</v>
          </cell>
          <cell r="E243" t="str">
            <v>Автоколона № 3</v>
          </cell>
          <cell r="F243" t="str">
            <v>ПИЛИПЕНКО ОЛЕКСАНДР ГРИГОРОВИЧ</v>
          </cell>
          <cell r="G243">
            <v>80278.820000000007</v>
          </cell>
          <cell r="H243">
            <v>1337.98</v>
          </cell>
          <cell r="I243">
            <v>78940.84</v>
          </cell>
          <cell r="J243" t="str">
            <v>20.09.2011</v>
          </cell>
          <cell r="K243" t="str">
            <v>30.11.2018</v>
          </cell>
          <cell r="L243">
            <v>58</v>
          </cell>
          <cell r="M243" t="str">
            <v>Власні кошти</v>
          </cell>
          <cell r="N243" t="str">
            <v>ОЗ рах.231 БС 011004 Передавання т/е КТМ</v>
          </cell>
        </row>
        <row r="244">
          <cell r="C244" t="str">
            <v>СЕА-10598210130/001</v>
          </cell>
          <cell r="D244">
            <v>105</v>
          </cell>
          <cell r="E244" t="str">
            <v>Автоколона № 3</v>
          </cell>
          <cell r="F244" t="str">
            <v>ПИЛИПЕНКО ОЛЕКСАНДР ГРИГОРОВИЧ</v>
          </cell>
          <cell r="G244">
            <v>412612.82</v>
          </cell>
          <cell r="H244">
            <v>6876.88</v>
          </cell>
          <cell r="I244">
            <v>405735.94</v>
          </cell>
          <cell r="J244" t="str">
            <v>22.08.2011</v>
          </cell>
          <cell r="K244" t="str">
            <v>30.11.2018</v>
          </cell>
          <cell r="L244">
            <v>58</v>
          </cell>
          <cell r="M244" t="str">
            <v>Власні кошти</v>
          </cell>
          <cell r="N244" t="str">
            <v>ОЗ рах.231 БС 011004 Передавання т/е КТМ</v>
          </cell>
        </row>
        <row r="245">
          <cell r="C245" t="str">
            <v>СЕА-10598210119/001</v>
          </cell>
          <cell r="D245">
            <v>105</v>
          </cell>
          <cell r="E245" t="str">
            <v>Автоколона № 3</v>
          </cell>
          <cell r="F245" t="str">
            <v>ПИЛИПЕНКО ОЛЕКСАНДР ГРИГОРОВИЧ</v>
          </cell>
          <cell r="G245">
            <v>502778.82</v>
          </cell>
          <cell r="H245">
            <v>8379.65</v>
          </cell>
          <cell r="I245">
            <v>494399.17</v>
          </cell>
          <cell r="J245" t="str">
            <v>31.01.2011</v>
          </cell>
          <cell r="K245" t="str">
            <v>30.11.2018</v>
          </cell>
          <cell r="L245">
            <v>58</v>
          </cell>
          <cell r="M245" t="str">
            <v>Власні кошти</v>
          </cell>
          <cell r="N245" t="str">
            <v>ОЗ рах.231 БС 011004 Передавання т/е КТМ</v>
          </cell>
        </row>
        <row r="246">
          <cell r="C246" t="str">
            <v>КМ -10590005587/000</v>
          </cell>
          <cell r="D246">
            <v>105</v>
          </cell>
          <cell r="E246" t="str">
            <v>Автоколона № 3</v>
          </cell>
          <cell r="F246" t="str">
            <v>ПИЛИПЕНКО ОЛЕКСАНДР ГРИГОРОВИЧ</v>
          </cell>
          <cell r="G246">
            <v>440612.82</v>
          </cell>
          <cell r="H246">
            <v>7343.55</v>
          </cell>
          <cell r="I246">
            <v>433269.27</v>
          </cell>
          <cell r="J246" t="str">
            <v>29.10.2008</v>
          </cell>
          <cell r="K246" t="str">
            <v>30.11.2018</v>
          </cell>
          <cell r="L246">
            <v>58</v>
          </cell>
          <cell r="M246" t="str">
            <v>Власні кошти</v>
          </cell>
          <cell r="N246" t="str">
            <v>ОЗ рах.231 БС 011004 Передавання т/е КТМ</v>
          </cell>
        </row>
        <row r="247">
          <cell r="C247" t="str">
            <v>СЕА-10510000066/001</v>
          </cell>
          <cell r="D247">
            <v>105</v>
          </cell>
          <cell r="E247" t="str">
            <v>Автоколона № 3</v>
          </cell>
          <cell r="F247" t="str">
            <v>ПИЛИПЕНКО ОЛЕКСАНДР ГРИГОРОВИЧ</v>
          </cell>
          <cell r="G247">
            <v>586112.81999999995</v>
          </cell>
          <cell r="H247">
            <v>9768.5499999999993</v>
          </cell>
          <cell r="I247">
            <v>576344.27</v>
          </cell>
          <cell r="J247" t="str">
            <v>29.10.2007</v>
          </cell>
          <cell r="K247" t="str">
            <v>30.11.2018</v>
          </cell>
          <cell r="L247">
            <v>58</v>
          </cell>
          <cell r="M247" t="str">
            <v>Власні кошти</v>
          </cell>
          <cell r="N247" t="str">
            <v>ОЗ рах.231 БС 011004 Передавання т/е КТМ</v>
          </cell>
        </row>
        <row r="248">
          <cell r="C248" t="str">
            <v>СЕА-10510000104/000</v>
          </cell>
          <cell r="D248">
            <v>105</v>
          </cell>
          <cell r="E248" t="str">
            <v>Автоколона № 3</v>
          </cell>
          <cell r="F248" t="str">
            <v>ПИЛИПЕНКО ОЛЕКСАНДР ГРИГОРОВИЧ</v>
          </cell>
          <cell r="G248">
            <v>54946.42</v>
          </cell>
          <cell r="H248">
            <v>915.77</v>
          </cell>
          <cell r="I248">
            <v>54030.65</v>
          </cell>
          <cell r="J248" t="str">
            <v>14.04.2008</v>
          </cell>
          <cell r="K248" t="str">
            <v>30.11.2018</v>
          </cell>
          <cell r="L248">
            <v>58</v>
          </cell>
          <cell r="M248" t="str">
            <v>Власні кошти</v>
          </cell>
          <cell r="N248" t="str">
            <v>ОЗ рах.231 БС 011004 Передавання т/е КТМ</v>
          </cell>
        </row>
        <row r="249">
          <cell r="C249" t="str">
            <v>СЕА-10510000642/001</v>
          </cell>
          <cell r="D249">
            <v>105</v>
          </cell>
          <cell r="E249" t="str">
            <v>Автоколона № 3</v>
          </cell>
          <cell r="F249" t="str">
            <v>ПИЛИПЕНКО ОЛЕКСАНДР ГРИГОРОВИЧ</v>
          </cell>
          <cell r="G249">
            <v>648028.81999999995</v>
          </cell>
          <cell r="H249">
            <v>10800.48</v>
          </cell>
          <cell r="I249">
            <v>637228.34</v>
          </cell>
          <cell r="J249" t="str">
            <v>01.04.2009</v>
          </cell>
          <cell r="K249" t="str">
            <v>30.11.2018</v>
          </cell>
          <cell r="L249">
            <v>58</v>
          </cell>
          <cell r="M249" t="str">
            <v>Власні кошти</v>
          </cell>
          <cell r="N249" t="str">
            <v>ОЗ рах.231 БС 011004 Передавання т/е КТМ</v>
          </cell>
        </row>
        <row r="250">
          <cell r="C250" t="str">
            <v>СЕА-10510000123/000</v>
          </cell>
          <cell r="D250">
            <v>105</v>
          </cell>
          <cell r="E250" t="str">
            <v>Автоколона № 3</v>
          </cell>
          <cell r="F250" t="str">
            <v>ПИЛИПЕНКО ОЛЕКСАНДР ГРИГОРОВИЧ</v>
          </cell>
          <cell r="G250">
            <v>231195.82</v>
          </cell>
          <cell r="H250">
            <v>3853.26</v>
          </cell>
          <cell r="I250">
            <v>227342.56</v>
          </cell>
          <cell r="J250" t="str">
            <v>24.07.2008</v>
          </cell>
          <cell r="K250" t="str">
            <v>30.11.2018</v>
          </cell>
          <cell r="L250">
            <v>58</v>
          </cell>
          <cell r="M250" t="str">
            <v>Власні кошти</v>
          </cell>
          <cell r="N250" t="str">
            <v>ОЗ рах.231 БС 011004 Передавання т/е КТМ</v>
          </cell>
        </row>
        <row r="251">
          <cell r="C251" t="str">
            <v>СЕА-10500005119/000</v>
          </cell>
          <cell r="D251">
            <v>105</v>
          </cell>
          <cell r="E251" t="str">
            <v>Автоколона № 3</v>
          </cell>
          <cell r="F251" t="str">
            <v>ПИЛИПЕНКО ОЛЕКСАНДР ГРИГОРОВИЧ</v>
          </cell>
          <cell r="G251">
            <v>43529.42</v>
          </cell>
          <cell r="H251">
            <v>725.49</v>
          </cell>
          <cell r="I251">
            <v>42803.93</v>
          </cell>
          <cell r="J251" t="str">
            <v>28.11.2005</v>
          </cell>
          <cell r="K251" t="str">
            <v>30.11.2018</v>
          </cell>
          <cell r="L251">
            <v>58</v>
          </cell>
          <cell r="M251" t="str">
            <v>Власні кошти</v>
          </cell>
          <cell r="N251" t="str">
            <v>ОЗ рах.231 БС 011004 Передавання т/е КТМ</v>
          </cell>
        </row>
        <row r="252">
          <cell r="C252" t="str">
            <v>СЕА-10500005113/000</v>
          </cell>
          <cell r="D252">
            <v>105</v>
          </cell>
          <cell r="E252" t="str">
            <v>Автоколона № 3</v>
          </cell>
          <cell r="F252" t="str">
            <v>ПИЛИПЕНКО ОЛЕКСАНДР ГРИГОРОВИЧ</v>
          </cell>
          <cell r="G252">
            <v>44363.42</v>
          </cell>
          <cell r="H252">
            <v>739.39</v>
          </cell>
          <cell r="I252">
            <v>43624.03</v>
          </cell>
          <cell r="J252" t="str">
            <v>20.11.2005</v>
          </cell>
          <cell r="K252" t="str">
            <v>30.11.2018</v>
          </cell>
          <cell r="L252">
            <v>58</v>
          </cell>
          <cell r="M252" t="str">
            <v>Власні кошти</v>
          </cell>
          <cell r="N252" t="str">
            <v>ОЗ рах.231 БС 011004 Передавання т/е КТМ</v>
          </cell>
        </row>
        <row r="253">
          <cell r="C253" t="str">
            <v>СЕА-10510000539/000</v>
          </cell>
          <cell r="D253">
            <v>105</v>
          </cell>
          <cell r="E253" t="str">
            <v>Автоколона № 3</v>
          </cell>
          <cell r="F253" t="str">
            <v>ПИЛИПЕНКО ОЛЕКСАНДР ГРИГОРОВИЧ</v>
          </cell>
          <cell r="G253">
            <v>480196.42</v>
          </cell>
          <cell r="H253">
            <v>8003.27</v>
          </cell>
          <cell r="I253">
            <v>472193.15</v>
          </cell>
          <cell r="J253" t="str">
            <v>25.02.2000</v>
          </cell>
          <cell r="K253" t="str">
            <v>30.11.2018</v>
          </cell>
          <cell r="L253">
            <v>58</v>
          </cell>
          <cell r="M253" t="str">
            <v>Власні кошти</v>
          </cell>
          <cell r="N253" t="str">
            <v>ОЗ рах.231 БС 011004 Передавання т/е КТМ</v>
          </cell>
        </row>
        <row r="254">
          <cell r="C254" t="str">
            <v>СЕА-10500009000/000</v>
          </cell>
          <cell r="D254">
            <v>105</v>
          </cell>
          <cell r="E254" t="str">
            <v>Автоколона № 3</v>
          </cell>
          <cell r="F254" t="str">
            <v>ПИЛИПЕНКО ОЛЕКСАНДР ГРИГОРОВИЧ</v>
          </cell>
          <cell r="G254">
            <v>13466.31</v>
          </cell>
          <cell r="H254">
            <v>224.44</v>
          </cell>
          <cell r="I254">
            <v>13241.87</v>
          </cell>
          <cell r="J254" t="str">
            <v>01.05.1999</v>
          </cell>
          <cell r="K254" t="str">
            <v>30.11.2018</v>
          </cell>
          <cell r="L254">
            <v>58</v>
          </cell>
          <cell r="M254" t="str">
            <v>Власні кошти</v>
          </cell>
          <cell r="N254" t="str">
            <v>ОЗ рах.231 БС 011004 Передавання т/е КТМ</v>
          </cell>
        </row>
        <row r="255">
          <cell r="C255" t="str">
            <v>СЕА-10500009002/003</v>
          </cell>
          <cell r="D255">
            <v>105</v>
          </cell>
          <cell r="E255" t="str">
            <v>Автоколона № 3</v>
          </cell>
          <cell r="F255" t="str">
            <v>ПИЛИПЕНКО ОЛЕКСАНДР ГРИГОРОВИЧ</v>
          </cell>
          <cell r="G255">
            <v>36196.42</v>
          </cell>
          <cell r="H255">
            <v>603.27</v>
          </cell>
          <cell r="I255">
            <v>35593.15</v>
          </cell>
          <cell r="J255" t="str">
            <v>20.12.1999</v>
          </cell>
          <cell r="K255" t="str">
            <v>30.11.2018</v>
          </cell>
          <cell r="L255">
            <v>58</v>
          </cell>
          <cell r="M255" t="str">
            <v>Власні кошти</v>
          </cell>
          <cell r="N255" t="str">
            <v>ОЗ рах.231 БС 011004 Передавання т/е КТМ</v>
          </cell>
        </row>
        <row r="256">
          <cell r="C256" t="str">
            <v>СЕА-10510000324/000</v>
          </cell>
          <cell r="D256">
            <v>105</v>
          </cell>
          <cell r="E256" t="str">
            <v>Автоколона № 3</v>
          </cell>
          <cell r="F256" t="str">
            <v>ПИЛИПЕНКО ОЛЕКСАНДР ГРИГОРОВИЧ</v>
          </cell>
          <cell r="G256">
            <v>146695.82</v>
          </cell>
          <cell r="H256">
            <v>2444.9299999999998</v>
          </cell>
          <cell r="I256">
            <v>144250.89000000001</v>
          </cell>
          <cell r="J256" t="str">
            <v>21.04.2001</v>
          </cell>
          <cell r="K256" t="str">
            <v>30.11.2018</v>
          </cell>
          <cell r="L256">
            <v>58</v>
          </cell>
          <cell r="M256" t="str">
            <v>Власні кошти</v>
          </cell>
          <cell r="N256" t="str">
            <v>ОЗ рах.231 БС 011004 Передавання т/е КТМ</v>
          </cell>
        </row>
        <row r="257">
          <cell r="C257" t="str">
            <v>СЕА-10598210113/000</v>
          </cell>
          <cell r="D257">
            <v>105</v>
          </cell>
          <cell r="E257" t="str">
            <v>Автоколона № 3</v>
          </cell>
          <cell r="F257" t="str">
            <v>ПИЛИПЕНКО ОЛЕКСАНДР ГРИГОРОВИЧ</v>
          </cell>
          <cell r="G257">
            <v>388446.42</v>
          </cell>
          <cell r="H257">
            <v>6474.11</v>
          </cell>
          <cell r="I257">
            <v>381972.31</v>
          </cell>
          <cell r="J257" t="str">
            <v>20.09.2010</v>
          </cell>
          <cell r="K257" t="str">
            <v>30.11.2018</v>
          </cell>
          <cell r="L257">
            <v>58</v>
          </cell>
          <cell r="M257" t="str">
            <v>Власні кошти</v>
          </cell>
          <cell r="N257" t="str">
            <v>ОЗ рах.231 БС 011004 Передавання т/е КТМ</v>
          </cell>
        </row>
        <row r="258">
          <cell r="C258" t="str">
            <v>СЕА-10598210114/000</v>
          </cell>
          <cell r="D258">
            <v>105</v>
          </cell>
          <cell r="E258" t="str">
            <v>Автоколона № 3</v>
          </cell>
          <cell r="F258" t="str">
            <v>ПИЛИПЕНКО ОЛЕКСАНДР ГРИГОРОВИЧ</v>
          </cell>
          <cell r="G258">
            <v>388445.82</v>
          </cell>
          <cell r="H258">
            <v>6474.1</v>
          </cell>
          <cell r="I258">
            <v>381971.72</v>
          </cell>
          <cell r="J258" t="str">
            <v>20.09.2010</v>
          </cell>
          <cell r="K258" t="str">
            <v>30.11.2018</v>
          </cell>
          <cell r="L258">
            <v>58</v>
          </cell>
          <cell r="M258" t="str">
            <v>Власні кошти</v>
          </cell>
          <cell r="N258" t="str">
            <v>ОЗ рах.231 БС 011004 Передавання т/е КТМ</v>
          </cell>
        </row>
        <row r="259">
          <cell r="C259" t="str">
            <v>ТМ -10500031233/001</v>
          </cell>
          <cell r="D259">
            <v>105</v>
          </cell>
          <cell r="E259" t="str">
            <v>Автоколона № 3</v>
          </cell>
          <cell r="F259" t="str">
            <v>ПИЛИПЕНКО ОЛЕКСАНДР ГРИГОРОВИЧ</v>
          </cell>
          <cell r="G259">
            <v>76445.820000000007</v>
          </cell>
          <cell r="H259">
            <v>1274.0999999999999</v>
          </cell>
          <cell r="I259">
            <v>75171.72</v>
          </cell>
          <cell r="J259" t="str">
            <v>29.10.2010</v>
          </cell>
          <cell r="K259" t="str">
            <v>30.11.2018</v>
          </cell>
          <cell r="L259">
            <v>58</v>
          </cell>
          <cell r="M259" t="str">
            <v>Власні кошти</v>
          </cell>
          <cell r="N259" t="str">
            <v>ОЗ рах.231 БС 011004 Передавання т/е КТМ</v>
          </cell>
        </row>
        <row r="260">
          <cell r="C260" t="str">
            <v>КМ -10590005742/000</v>
          </cell>
          <cell r="D260">
            <v>105</v>
          </cell>
          <cell r="E260" t="str">
            <v>Автоколона № 3</v>
          </cell>
          <cell r="F260" t="str">
            <v>ПИЛИПЕНКО ОЛЕКСАНДР ГРИГОРОВИЧ</v>
          </cell>
          <cell r="G260">
            <v>1</v>
          </cell>
          <cell r="H260">
            <v>0.25</v>
          </cell>
          <cell r="I260">
            <v>0.75</v>
          </cell>
          <cell r="J260" t="str">
            <v>24.10.2008</v>
          </cell>
          <cell r="K260" t="str">
            <v>31.05.2018</v>
          </cell>
          <cell r="L260">
            <v>52</v>
          </cell>
          <cell r="M260" t="str">
            <v>За рішенням КМДА</v>
          </cell>
          <cell r="N260" t="str">
            <v>ОЗ рах.949 БС 172004</v>
          </cell>
        </row>
        <row r="261">
          <cell r="C261" t="str">
            <v>АТ -10505000000/000</v>
          </cell>
          <cell r="D261">
            <v>105</v>
          </cell>
          <cell r="E261" t="str">
            <v>Автоколона № 3</v>
          </cell>
          <cell r="F261" t="str">
            <v>ПИЛИПЕНКО ОЛЕКСАНДР ГРИГОРОВИЧ</v>
          </cell>
          <cell r="G261">
            <v>1744000</v>
          </cell>
          <cell r="H261">
            <v>276133.27</v>
          </cell>
          <cell r="I261">
            <v>1467866.73</v>
          </cell>
          <cell r="J261" t="str">
            <v>31.05.2017</v>
          </cell>
          <cell r="K261" t="str">
            <v>31.05.2017</v>
          </cell>
          <cell r="L261">
            <v>100</v>
          </cell>
          <cell r="M261" t="str">
            <v>Бюджетні кошти</v>
          </cell>
          <cell r="N261" t="str">
            <v>ОЗ рах.231 БС 011004 Передавання т/е КТМ</v>
          </cell>
        </row>
        <row r="262">
          <cell r="C262" t="str">
            <v>АТ -10509900000/000</v>
          </cell>
          <cell r="D262">
            <v>105</v>
          </cell>
          <cell r="E262" t="str">
            <v>Автоколона № 3</v>
          </cell>
          <cell r="F262" t="str">
            <v>ПИЛИПЕНКО ОЛЕКСАНДР ГРИГОРОВИЧ</v>
          </cell>
          <cell r="G262">
            <v>3588062.99</v>
          </cell>
          <cell r="H262">
            <v>119602.08</v>
          </cell>
          <cell r="I262">
            <v>3468460.91</v>
          </cell>
          <cell r="J262" t="str">
            <v>27.08.2018</v>
          </cell>
          <cell r="K262" t="str">
            <v>27.08.2018</v>
          </cell>
          <cell r="L262">
            <v>115</v>
          </cell>
          <cell r="M262" t="str">
            <v>Власні кошти</v>
          </cell>
          <cell r="N262" t="str">
            <v>ОЗ рах.231 БС 011004 Передавання т/е КТМ</v>
          </cell>
        </row>
        <row r="263">
          <cell r="C263" t="str">
            <v>АТ -10509700000/000</v>
          </cell>
          <cell r="D263">
            <v>105</v>
          </cell>
          <cell r="E263" t="str">
            <v>Автоколона № 3</v>
          </cell>
          <cell r="F263" t="str">
            <v>ПИЛИПЕНКО ОЛЕКСАНДР ГРИГОРОВИЧ</v>
          </cell>
          <cell r="G263">
            <v>2002322.89</v>
          </cell>
          <cell r="H263">
            <v>66744.039999999994</v>
          </cell>
          <cell r="I263">
            <v>1935578.85</v>
          </cell>
          <cell r="J263" t="str">
            <v>29.08.2018</v>
          </cell>
          <cell r="K263" t="str">
            <v>29.08.2018</v>
          </cell>
          <cell r="L263">
            <v>115</v>
          </cell>
          <cell r="M263" t="str">
            <v>Власні кошти</v>
          </cell>
          <cell r="N263" t="str">
            <v>ОЗ рах.231 БС 011004 Передавання т/е КТМ</v>
          </cell>
        </row>
        <row r="264">
          <cell r="C264" t="str">
            <v>АТ -10509600000/000</v>
          </cell>
          <cell r="D264">
            <v>105</v>
          </cell>
          <cell r="E264" t="str">
            <v>Автоколона № 3</v>
          </cell>
          <cell r="F264" t="str">
            <v>ПИЛИПЕНКО ОЛЕКСАНДР ГРИГОРОВИЧ</v>
          </cell>
          <cell r="G264">
            <v>2002322.89</v>
          </cell>
          <cell r="H264">
            <v>66744.039999999994</v>
          </cell>
          <cell r="I264">
            <v>1935578.85</v>
          </cell>
          <cell r="J264" t="str">
            <v>29.08.2018</v>
          </cell>
          <cell r="K264" t="str">
            <v>29.08.2018</v>
          </cell>
          <cell r="L264">
            <v>115</v>
          </cell>
          <cell r="M264" t="str">
            <v>Власні кошти</v>
          </cell>
          <cell r="N264" t="str">
            <v>ОЗ рах.231 БС 011004 Передавання т/е КТМ</v>
          </cell>
        </row>
        <row r="265">
          <cell r="C265" t="str">
            <v>АТ -10510900000/000</v>
          </cell>
          <cell r="D265">
            <v>105</v>
          </cell>
          <cell r="E265" t="str">
            <v>Автоколона № 3</v>
          </cell>
          <cell r="F265" t="str">
            <v>ПИЛИПЕНКО ОЛЕКСАНДР ГРИГОРОВИЧ</v>
          </cell>
          <cell r="G265">
            <v>2002322.89</v>
          </cell>
          <cell r="H265">
            <v>50058.06</v>
          </cell>
          <cell r="I265">
            <v>1952264.83</v>
          </cell>
          <cell r="J265" t="str">
            <v>25.09.2018</v>
          </cell>
          <cell r="K265" t="str">
            <v>25.09.2018</v>
          </cell>
          <cell r="L265">
            <v>116</v>
          </cell>
          <cell r="M265" t="str">
            <v>Власні кошти</v>
          </cell>
          <cell r="N265" t="str">
            <v>ОЗ рах.231 БС 011004 Передавання т/е КТМ</v>
          </cell>
        </row>
        <row r="266">
          <cell r="C266" t="str">
            <v>АТ -105000000121/002</v>
          </cell>
          <cell r="D266">
            <v>105</v>
          </cell>
          <cell r="E266" t="str">
            <v>Автоколона № 4</v>
          </cell>
          <cell r="F266" t="str">
            <v>ІВАНОВ ЕДУАРД ВЯЧЕСЛАВОВИЧ</v>
          </cell>
          <cell r="G266">
            <v>10019.540000000001</v>
          </cell>
          <cell r="H266">
            <v>83.5</v>
          </cell>
          <cell r="I266">
            <v>9936.0400000000009</v>
          </cell>
          <cell r="J266" t="str">
            <v>25.05.2015</v>
          </cell>
          <cell r="K266" t="str">
            <v>30.11.2018</v>
          </cell>
          <cell r="L266">
            <v>118</v>
          </cell>
          <cell r="M266" t="str">
            <v>Власні кошти</v>
          </cell>
          <cell r="N266" t="str">
            <v>ОЗ рах.231 БС 011004 Передавання т/е КТМ</v>
          </cell>
        </row>
        <row r="267">
          <cell r="C267" t="str">
            <v>АТ -105000000121/003</v>
          </cell>
          <cell r="D267">
            <v>105</v>
          </cell>
          <cell r="E267" t="str">
            <v>Автоколона № 4</v>
          </cell>
          <cell r="F267" t="str">
            <v>ІВАНОВ ЕДУАРД ВЯЧЕСЛАВОВИЧ</v>
          </cell>
          <cell r="G267">
            <v>7219.87</v>
          </cell>
          <cell r="H267">
            <v>60.17</v>
          </cell>
          <cell r="I267">
            <v>7159.7</v>
          </cell>
          <cell r="J267" t="str">
            <v>25.05.2015</v>
          </cell>
          <cell r="K267" t="str">
            <v>30.11.2018</v>
          </cell>
          <cell r="L267">
            <v>118</v>
          </cell>
          <cell r="M267" t="str">
            <v>Власні кошти</v>
          </cell>
          <cell r="N267" t="str">
            <v>ОЗ рах.231 БС 011004 Передавання т/е КТМ</v>
          </cell>
        </row>
        <row r="268">
          <cell r="C268" t="str">
            <v>СЕА-10500001679/000</v>
          </cell>
          <cell r="D268">
            <v>105</v>
          </cell>
          <cell r="E268" t="str">
            <v>Автоколона № 4</v>
          </cell>
          <cell r="F268" t="str">
            <v>ІВАНОВ ЕДУАРД ВЯЧЕСЛАВОВИЧ</v>
          </cell>
          <cell r="G268">
            <v>743.57</v>
          </cell>
          <cell r="H268">
            <v>6.2</v>
          </cell>
          <cell r="I268">
            <v>737.37</v>
          </cell>
          <cell r="J268" t="str">
            <v>15.01.2003</v>
          </cell>
          <cell r="K268" t="str">
            <v>30.11.2018</v>
          </cell>
          <cell r="L268">
            <v>118</v>
          </cell>
          <cell r="M268" t="str">
            <v>Власні кошти</v>
          </cell>
          <cell r="N268" t="str">
            <v>ОЗ рах.231 БС 011004 Передавання т/е КТМ</v>
          </cell>
        </row>
        <row r="269">
          <cell r="C269" t="str">
            <v>СЕА-10510000065/002</v>
          </cell>
          <cell r="D269">
            <v>105</v>
          </cell>
          <cell r="E269" t="str">
            <v>Автоколона № 4</v>
          </cell>
          <cell r="F269" t="str">
            <v>ІВАНОВ ЕДУАРД ВЯЧЕСЛАВОВИЧ</v>
          </cell>
          <cell r="G269">
            <v>0.01</v>
          </cell>
          <cell r="H269">
            <v>0</v>
          </cell>
          <cell r="I269">
            <v>0.01</v>
          </cell>
          <cell r="J269" t="str">
            <v>30.11.2011</v>
          </cell>
          <cell r="K269" t="str">
            <v>30.11.2018</v>
          </cell>
          <cell r="L269">
            <v>118</v>
          </cell>
          <cell r="M269" t="str">
            <v>Власні кошти</v>
          </cell>
          <cell r="N269" t="str">
            <v>ОЗ рах.231 БС 011004 Передавання т/е КТМ</v>
          </cell>
        </row>
        <row r="270">
          <cell r="C270" t="str">
            <v>СЕА-10598210126/002</v>
          </cell>
          <cell r="D270">
            <v>105</v>
          </cell>
          <cell r="E270" t="str">
            <v>Автоколона № 4</v>
          </cell>
          <cell r="F270" t="str">
            <v>ІВАНОВ ЕДУАРД ВЯЧЕСЛАВОВИЧ</v>
          </cell>
          <cell r="G270">
            <v>3293.52</v>
          </cell>
          <cell r="H270">
            <v>27.45</v>
          </cell>
          <cell r="I270">
            <v>3266.07</v>
          </cell>
          <cell r="J270" t="str">
            <v>01.12.2011</v>
          </cell>
          <cell r="K270" t="str">
            <v>30.11.2018</v>
          </cell>
          <cell r="L270">
            <v>118</v>
          </cell>
          <cell r="M270" t="str">
            <v>Власні кошти</v>
          </cell>
          <cell r="N270" t="str">
            <v>ОЗ рах.231 БС 011004 Передавання т/е КТМ</v>
          </cell>
        </row>
        <row r="271">
          <cell r="C271" t="str">
            <v>АТ -105000000118/003</v>
          </cell>
          <cell r="D271">
            <v>105</v>
          </cell>
          <cell r="E271" t="str">
            <v>Автоколона № 4</v>
          </cell>
          <cell r="F271" t="str">
            <v>ІВАНОВ ЕДУАРД ВЯЧЕСЛАВОВИЧ</v>
          </cell>
          <cell r="G271">
            <v>5624.78</v>
          </cell>
          <cell r="H271">
            <v>46.87</v>
          </cell>
          <cell r="I271">
            <v>5577.91</v>
          </cell>
          <cell r="J271" t="str">
            <v>25.05.2015</v>
          </cell>
          <cell r="K271" t="str">
            <v>30.11.2018</v>
          </cell>
          <cell r="L271">
            <v>118</v>
          </cell>
          <cell r="M271" t="str">
            <v>Власні кошти</v>
          </cell>
          <cell r="N271" t="str">
            <v>ОЗ рах.231 БС 011004 Передавання т/е КТМ</v>
          </cell>
        </row>
        <row r="272">
          <cell r="C272" t="str">
            <v>АТ -105000000118/002</v>
          </cell>
          <cell r="D272">
            <v>105</v>
          </cell>
          <cell r="E272" t="str">
            <v>Автоколона № 4</v>
          </cell>
          <cell r="F272" t="str">
            <v>ІВАНОВ ЕДУАРД ВЯЧЕСЛАВОВИЧ</v>
          </cell>
          <cell r="G272">
            <v>10436.040000000001</v>
          </cell>
          <cell r="H272">
            <v>86.97</v>
          </cell>
          <cell r="I272">
            <v>10349.07</v>
          </cell>
          <cell r="J272" t="str">
            <v>25.05.2015</v>
          </cell>
          <cell r="K272" t="str">
            <v>30.11.2018</v>
          </cell>
          <cell r="L272">
            <v>118</v>
          </cell>
          <cell r="M272" t="str">
            <v>Власні кошти</v>
          </cell>
          <cell r="N272" t="str">
            <v>ОЗ рах.231 БС 011004 Передавання т/е КТМ</v>
          </cell>
        </row>
        <row r="273">
          <cell r="C273" t="str">
            <v>ТЦ6-10500000843/000</v>
          </cell>
          <cell r="D273">
            <v>105</v>
          </cell>
          <cell r="E273" t="str">
            <v>Автоколона № 4</v>
          </cell>
          <cell r="F273" t="str">
            <v>ІВАНОВ ЕДУАРД ВЯЧЕСЛАВОВИЧ</v>
          </cell>
          <cell r="G273">
            <v>3341.14</v>
          </cell>
          <cell r="H273">
            <v>1392.09</v>
          </cell>
          <cell r="I273">
            <v>1949.05</v>
          </cell>
          <cell r="J273" t="str">
            <v>01.08.1992</v>
          </cell>
          <cell r="K273" t="str">
            <v>01.08.2018</v>
          </cell>
          <cell r="L273">
            <v>55</v>
          </cell>
          <cell r="M273" t="str">
            <v>За рішенням КМДА</v>
          </cell>
          <cell r="N273" t="str">
            <v>ОЗ рах.231 БС 011004 Передавання т/е КТМ</v>
          </cell>
        </row>
        <row r="274">
          <cell r="C274" t="str">
            <v>ТЦ6-10500001328/000</v>
          </cell>
          <cell r="D274">
            <v>105</v>
          </cell>
          <cell r="E274" t="str">
            <v>Автоколона № 4</v>
          </cell>
          <cell r="F274" t="str">
            <v>ІВАНОВ ЕДУАРД ВЯЧЕСЛАВОВИЧ</v>
          </cell>
          <cell r="G274">
            <v>40777.82</v>
          </cell>
          <cell r="H274">
            <v>16990.8</v>
          </cell>
          <cell r="I274">
            <v>23787.02</v>
          </cell>
          <cell r="J274" t="str">
            <v>01.02.1993</v>
          </cell>
          <cell r="K274" t="str">
            <v>01.08.2018</v>
          </cell>
          <cell r="L274">
            <v>55</v>
          </cell>
          <cell r="M274" t="str">
            <v>За рішенням КМДА</v>
          </cell>
          <cell r="N274" t="str">
            <v>ОЗ рах.231 БС 011004 Передавання т/е КТМ</v>
          </cell>
        </row>
        <row r="275">
          <cell r="C275" t="str">
            <v>ТЦ6-10500001403/000</v>
          </cell>
          <cell r="D275">
            <v>105</v>
          </cell>
          <cell r="E275" t="str">
            <v>Автоколона № 4</v>
          </cell>
          <cell r="F275" t="str">
            <v>ІВАНОВ ЕДУАРД ВЯЧЕСЛАВОВИЧ</v>
          </cell>
          <cell r="G275">
            <v>36053.980000000003</v>
          </cell>
          <cell r="H275">
            <v>15022.49</v>
          </cell>
          <cell r="I275">
            <v>21031.49</v>
          </cell>
          <cell r="J275" t="str">
            <v>01.04.1995</v>
          </cell>
          <cell r="K275" t="str">
            <v>01.08.2018</v>
          </cell>
          <cell r="L275">
            <v>55</v>
          </cell>
          <cell r="M275" t="str">
            <v>За рішенням КМДА</v>
          </cell>
          <cell r="N275" t="str">
            <v>ОЗ рах.231 БС 011004 Передавання т/е КТМ</v>
          </cell>
        </row>
        <row r="276">
          <cell r="C276" t="str">
            <v>ТЦ6-10500003088/000</v>
          </cell>
          <cell r="D276">
            <v>105</v>
          </cell>
          <cell r="E276" t="str">
            <v>Автоколона № 4</v>
          </cell>
          <cell r="F276" t="str">
            <v>ІВАНОВ ЕДУАРД ВЯЧЕСЛАВОВИЧ</v>
          </cell>
          <cell r="G276">
            <v>265000.81</v>
          </cell>
          <cell r="H276">
            <v>110417.02</v>
          </cell>
          <cell r="I276">
            <v>154583.79</v>
          </cell>
          <cell r="J276" t="str">
            <v>01.05.1997</v>
          </cell>
          <cell r="K276" t="str">
            <v>01.08.2018</v>
          </cell>
          <cell r="L276">
            <v>55</v>
          </cell>
          <cell r="M276" t="str">
            <v>За рішенням КМДА</v>
          </cell>
          <cell r="N276" t="str">
            <v>ОЗ рах.231 БС 011004 Передавання т/е КТМ</v>
          </cell>
        </row>
        <row r="277">
          <cell r="C277" t="str">
            <v>ТЦ6-10500003087/000</v>
          </cell>
          <cell r="D277">
            <v>105</v>
          </cell>
          <cell r="E277" t="str">
            <v>Автоколона № 4</v>
          </cell>
          <cell r="F277" t="str">
            <v>ІВАНОВ ЕДУАРД ВЯЧЕСЛАВОВИЧ</v>
          </cell>
          <cell r="G277">
            <v>265000.81</v>
          </cell>
          <cell r="H277">
            <v>110417.02</v>
          </cell>
          <cell r="I277">
            <v>154583.79</v>
          </cell>
          <cell r="J277" t="str">
            <v>01.12.1996</v>
          </cell>
          <cell r="K277" t="str">
            <v>01.08.2018</v>
          </cell>
          <cell r="L277">
            <v>55</v>
          </cell>
          <cell r="M277" t="str">
            <v>За рішенням КМДА</v>
          </cell>
          <cell r="N277" t="str">
            <v>ОЗ рах.231 БС 011004 Передавання т/е КТМ</v>
          </cell>
        </row>
        <row r="278">
          <cell r="C278" t="str">
            <v>ТЦ6-10500000187/000</v>
          </cell>
          <cell r="D278">
            <v>105</v>
          </cell>
          <cell r="E278" t="str">
            <v>Автоколона № 4</v>
          </cell>
          <cell r="F278" t="str">
            <v>ІВАНОВ ЕДУАРД ВЯЧЕСЛАВОВИЧ</v>
          </cell>
          <cell r="G278">
            <v>152203.13</v>
          </cell>
          <cell r="H278">
            <v>63418</v>
          </cell>
          <cell r="I278">
            <v>88785.13</v>
          </cell>
          <cell r="J278" t="str">
            <v>01.02.1996</v>
          </cell>
          <cell r="K278" t="str">
            <v>01.08.2018</v>
          </cell>
          <cell r="L278">
            <v>55</v>
          </cell>
          <cell r="M278" t="str">
            <v>За рішенням КМДА</v>
          </cell>
          <cell r="N278" t="str">
            <v>ОЗ рах.231 БС 011004 Передавання т/е КТМ</v>
          </cell>
        </row>
        <row r="279">
          <cell r="C279" t="str">
            <v>АТ -105000000121/001</v>
          </cell>
          <cell r="D279">
            <v>105</v>
          </cell>
          <cell r="E279" t="str">
            <v>Автоколона № 4</v>
          </cell>
          <cell r="F279" t="str">
            <v>ІВАНОВ ЕДУАРД ВЯЧЕСЛАВОВИЧ</v>
          </cell>
          <cell r="G279">
            <v>1197112.82</v>
          </cell>
          <cell r="H279">
            <v>13919.92</v>
          </cell>
          <cell r="I279">
            <v>1183192.8999999999</v>
          </cell>
          <cell r="J279" t="str">
            <v>25.05.2015</v>
          </cell>
          <cell r="K279" t="str">
            <v>30.11.2018</v>
          </cell>
          <cell r="L279">
            <v>84</v>
          </cell>
          <cell r="M279" t="str">
            <v>Власні кошти</v>
          </cell>
          <cell r="N279" t="str">
            <v>ОЗ рах.231 БС 011004 Передавання т/е КТМ</v>
          </cell>
        </row>
        <row r="280">
          <cell r="C280" t="str">
            <v>АТ -105000000118/001</v>
          </cell>
          <cell r="D280">
            <v>105</v>
          </cell>
          <cell r="E280" t="str">
            <v>Автоколона № 4</v>
          </cell>
          <cell r="F280" t="str">
            <v>ІВАНОВ ЕДУАРД ВЯЧЕСЛАВОВИЧ</v>
          </cell>
          <cell r="G280">
            <v>1197112.82</v>
          </cell>
          <cell r="H280">
            <v>13919.92</v>
          </cell>
          <cell r="I280">
            <v>1183192.8999999999</v>
          </cell>
          <cell r="J280" t="str">
            <v>25.05.2015</v>
          </cell>
          <cell r="K280" t="str">
            <v>30.11.2018</v>
          </cell>
          <cell r="L280">
            <v>84</v>
          </cell>
          <cell r="M280" t="str">
            <v>Власні кошти</v>
          </cell>
          <cell r="N280" t="str">
            <v>ОЗ рах.231 БС 011004 Передавання т/е КТМ</v>
          </cell>
        </row>
        <row r="281">
          <cell r="C281" t="str">
            <v>СЕА-10598210168/000</v>
          </cell>
          <cell r="D281">
            <v>105</v>
          </cell>
          <cell r="E281" t="str">
            <v>Автоколона № 4</v>
          </cell>
          <cell r="F281" t="str">
            <v>ІВАНОВ ЕДУАРД ВЯЧЕСЛАВОВИЧ</v>
          </cell>
          <cell r="G281">
            <v>87862.82</v>
          </cell>
          <cell r="H281">
            <v>1464.38</v>
          </cell>
          <cell r="I281">
            <v>86398.44</v>
          </cell>
          <cell r="J281" t="str">
            <v>12.12.2011</v>
          </cell>
          <cell r="K281" t="str">
            <v>30.11.2018</v>
          </cell>
          <cell r="L281">
            <v>58</v>
          </cell>
          <cell r="M281" t="str">
            <v>Власні кошти</v>
          </cell>
          <cell r="N281" t="str">
            <v>ОЗ рах.231 БС 011004 Передавання т/е КТМ</v>
          </cell>
        </row>
        <row r="282">
          <cell r="C282" t="str">
            <v>СЕА-10598210152/000</v>
          </cell>
          <cell r="D282">
            <v>105</v>
          </cell>
          <cell r="E282" t="str">
            <v>Автоколона № 4</v>
          </cell>
          <cell r="F282" t="str">
            <v>ІВАНОВ ЕДУАРД ВЯЧЕСЛАВОВИЧ</v>
          </cell>
          <cell r="G282">
            <v>113612.82</v>
          </cell>
          <cell r="H282">
            <v>1893.55</v>
          </cell>
          <cell r="I282">
            <v>111719.27</v>
          </cell>
          <cell r="J282" t="str">
            <v>21.11.2011</v>
          </cell>
          <cell r="K282" t="str">
            <v>30.11.2018</v>
          </cell>
          <cell r="L282">
            <v>58</v>
          </cell>
          <cell r="M282" t="str">
            <v>Власні кошти</v>
          </cell>
          <cell r="N282" t="str">
            <v>ОЗ рах.231 БС 011004 Передавання т/е КТМ</v>
          </cell>
        </row>
        <row r="283">
          <cell r="C283" t="str">
            <v>СЕА-10598210151/000</v>
          </cell>
          <cell r="D283">
            <v>105</v>
          </cell>
          <cell r="E283" t="str">
            <v>Автоколона № 4</v>
          </cell>
          <cell r="F283" t="str">
            <v>ІВАНОВ ЕДУАРД ВЯЧЕСЛАВОВИЧ</v>
          </cell>
          <cell r="G283">
            <v>102612.82</v>
          </cell>
          <cell r="H283">
            <v>1710.21</v>
          </cell>
          <cell r="I283">
            <v>100902.61</v>
          </cell>
          <cell r="J283" t="str">
            <v>21.11.2011</v>
          </cell>
          <cell r="K283" t="str">
            <v>30.11.2018</v>
          </cell>
          <cell r="L283">
            <v>58</v>
          </cell>
          <cell r="M283" t="str">
            <v>Власні кошти</v>
          </cell>
          <cell r="N283" t="str">
            <v>ОЗ рах.231 БС 011004 Передавання т/е КТМ</v>
          </cell>
        </row>
        <row r="284">
          <cell r="C284" t="str">
            <v>СЕА-10598210126/001</v>
          </cell>
          <cell r="D284">
            <v>105</v>
          </cell>
          <cell r="E284" t="str">
            <v>Автоколона № 4</v>
          </cell>
          <cell r="F284" t="str">
            <v>ІВАНОВ ЕДУАРД ВЯЧЕСЛАВОВИЧ</v>
          </cell>
          <cell r="G284">
            <v>377195.82</v>
          </cell>
          <cell r="H284">
            <v>6286.6</v>
          </cell>
          <cell r="I284">
            <v>370909.22</v>
          </cell>
          <cell r="J284" t="str">
            <v>29.07.2011</v>
          </cell>
          <cell r="K284" t="str">
            <v>30.11.2018</v>
          </cell>
          <cell r="L284">
            <v>58</v>
          </cell>
          <cell r="M284" t="str">
            <v>Власні кошти</v>
          </cell>
          <cell r="N284" t="str">
            <v>ОЗ рах.231 БС 011004 Передавання т/е КТМ</v>
          </cell>
        </row>
        <row r="285">
          <cell r="C285" t="str">
            <v>СЕА-10598210120/000</v>
          </cell>
          <cell r="D285">
            <v>105</v>
          </cell>
          <cell r="E285" t="str">
            <v>Автоколона № 4</v>
          </cell>
          <cell r="F285" t="str">
            <v>ІВАНОВ ЕДУАРД ВЯЧЕСЛАВОВИЧ</v>
          </cell>
          <cell r="G285">
            <v>313612.82</v>
          </cell>
          <cell r="H285">
            <v>5226.88</v>
          </cell>
          <cell r="I285">
            <v>308385.94</v>
          </cell>
          <cell r="J285" t="str">
            <v>31.01.2011</v>
          </cell>
          <cell r="K285" t="str">
            <v>30.11.2018</v>
          </cell>
          <cell r="L285">
            <v>58</v>
          </cell>
          <cell r="M285" t="str">
            <v>Власні кошти</v>
          </cell>
          <cell r="N285" t="str">
            <v>ОЗ рах.231 БС 011004 Передавання т/е КТМ</v>
          </cell>
        </row>
        <row r="286">
          <cell r="C286" t="str">
            <v>СЕА-10598210116/000</v>
          </cell>
          <cell r="D286">
            <v>105</v>
          </cell>
          <cell r="E286" t="str">
            <v>Автоколона № 4</v>
          </cell>
          <cell r="F286" t="str">
            <v>ІВАНОВ ЕДУАРД ВЯЧЕСЛАВОВИЧ</v>
          </cell>
          <cell r="G286">
            <v>285695.82</v>
          </cell>
          <cell r="H286">
            <v>4761.6000000000004</v>
          </cell>
          <cell r="I286">
            <v>280934.21999999997</v>
          </cell>
          <cell r="J286" t="str">
            <v>19.10.2010</v>
          </cell>
          <cell r="K286" t="str">
            <v>30.11.2018</v>
          </cell>
          <cell r="L286">
            <v>58</v>
          </cell>
          <cell r="M286" t="str">
            <v>Власні кошти</v>
          </cell>
          <cell r="N286" t="str">
            <v>ОЗ рах.231 БС 011004 Передавання т/е КТМ</v>
          </cell>
        </row>
        <row r="287">
          <cell r="C287" t="str">
            <v>СЕА-10510000394/000</v>
          </cell>
          <cell r="D287">
            <v>105</v>
          </cell>
          <cell r="E287" t="str">
            <v>Автоколона № 4</v>
          </cell>
          <cell r="F287" t="str">
            <v>ІВАНОВ ЕДУАРД ВЯЧЕСЛАВОВИЧ</v>
          </cell>
          <cell r="G287">
            <v>440613.42</v>
          </cell>
          <cell r="H287">
            <v>7343.56</v>
          </cell>
          <cell r="I287">
            <v>433269.86</v>
          </cell>
          <cell r="J287" t="str">
            <v>01.05.1994</v>
          </cell>
          <cell r="K287" t="str">
            <v>30.11.2018</v>
          </cell>
          <cell r="L287">
            <v>58</v>
          </cell>
          <cell r="M287" t="str">
            <v>Власні кошти</v>
          </cell>
          <cell r="N287" t="str">
            <v>ОЗ рах.231 БС 011004 Передавання т/е КТМ</v>
          </cell>
        </row>
        <row r="288">
          <cell r="C288" t="str">
            <v>СЕА-10500009021/000</v>
          </cell>
          <cell r="D288">
            <v>105</v>
          </cell>
          <cell r="E288" t="str">
            <v>Автоколона № 4</v>
          </cell>
          <cell r="F288" t="str">
            <v>ІВАНОВ ЕДУАРД ВЯЧЕСЛАВОВИЧ</v>
          </cell>
          <cell r="G288">
            <v>480613.42</v>
          </cell>
          <cell r="H288">
            <v>8010.22</v>
          </cell>
          <cell r="I288">
            <v>472603.2</v>
          </cell>
          <cell r="J288" t="str">
            <v>27.02.2002</v>
          </cell>
          <cell r="K288" t="str">
            <v>30.11.2018</v>
          </cell>
          <cell r="L288">
            <v>58</v>
          </cell>
          <cell r="M288" t="str">
            <v>Власні кошти</v>
          </cell>
          <cell r="N288" t="str">
            <v>ОЗ рах.231 БС 011004 Передавання т/е КТМ</v>
          </cell>
        </row>
        <row r="289">
          <cell r="C289" t="str">
            <v>СЕА-10500005112/000</v>
          </cell>
          <cell r="D289">
            <v>105</v>
          </cell>
          <cell r="E289" t="str">
            <v>Автоколона № 4</v>
          </cell>
          <cell r="F289" t="str">
            <v>ІВАНОВ ЕДУАРД ВЯЧЕСЛАВОВИЧ</v>
          </cell>
          <cell r="G289">
            <v>43529.42</v>
          </cell>
          <cell r="H289">
            <v>725.49</v>
          </cell>
          <cell r="I289">
            <v>42803.93</v>
          </cell>
          <cell r="J289" t="str">
            <v>20.11.2005</v>
          </cell>
          <cell r="K289" t="str">
            <v>30.11.2018</v>
          </cell>
          <cell r="L289">
            <v>58</v>
          </cell>
          <cell r="M289" t="str">
            <v>Власні кошти</v>
          </cell>
          <cell r="N289" t="str">
            <v>ОЗ рах.231 БС 011004 Передавання т/е КТМ</v>
          </cell>
        </row>
        <row r="290">
          <cell r="C290" t="str">
            <v>СЕА-10510000124/000</v>
          </cell>
          <cell r="D290">
            <v>105</v>
          </cell>
          <cell r="E290" t="str">
            <v>Автоколона № 4</v>
          </cell>
          <cell r="F290" t="str">
            <v>ІВАНОВ ЕДУАРД ВЯЧЕСЛАВОВИЧ</v>
          </cell>
          <cell r="G290">
            <v>252195.82</v>
          </cell>
          <cell r="H290">
            <v>4203.26</v>
          </cell>
          <cell r="I290">
            <v>247992.56</v>
          </cell>
          <cell r="J290" t="str">
            <v>24.07.2008</v>
          </cell>
          <cell r="K290" t="str">
            <v>30.11.2018</v>
          </cell>
          <cell r="L290">
            <v>58</v>
          </cell>
          <cell r="M290" t="str">
            <v>Власні кошти</v>
          </cell>
          <cell r="N290" t="str">
            <v>ОЗ рах.231 БС 011004 Передавання т/е КТМ</v>
          </cell>
        </row>
        <row r="291">
          <cell r="C291" t="str">
            <v>СЕА-10510000106/000</v>
          </cell>
          <cell r="D291">
            <v>105</v>
          </cell>
          <cell r="E291" t="str">
            <v>Автоколона № 4</v>
          </cell>
          <cell r="F291" t="str">
            <v>ІВАНОВ ЕДУАРД ВЯЧЕСЛАВОВИЧ</v>
          </cell>
          <cell r="G291">
            <v>53862.82</v>
          </cell>
          <cell r="H291">
            <v>897.71</v>
          </cell>
          <cell r="I291">
            <v>52965.11</v>
          </cell>
          <cell r="J291" t="str">
            <v>14.04.2008</v>
          </cell>
          <cell r="K291" t="str">
            <v>30.11.2018</v>
          </cell>
          <cell r="L291">
            <v>58</v>
          </cell>
          <cell r="M291" t="str">
            <v>Власні кошти</v>
          </cell>
          <cell r="N291" t="str">
            <v>ОЗ рах.231 БС 011004 Передавання т/е КТМ</v>
          </cell>
        </row>
        <row r="292">
          <cell r="C292" t="str">
            <v>СЕА-10510000140/000</v>
          </cell>
          <cell r="D292">
            <v>105</v>
          </cell>
          <cell r="E292" t="str">
            <v>Автоколона № 4</v>
          </cell>
          <cell r="F292" t="str">
            <v>ІВАНОВ ЕДУАРД ВЯЧЕСЛАВОВИЧ</v>
          </cell>
          <cell r="G292">
            <v>55613.42</v>
          </cell>
          <cell r="H292">
            <v>926.89</v>
          </cell>
          <cell r="I292">
            <v>54686.53</v>
          </cell>
          <cell r="J292" t="str">
            <v>23.10.2008</v>
          </cell>
          <cell r="K292" t="str">
            <v>30.11.2018</v>
          </cell>
          <cell r="L292">
            <v>58</v>
          </cell>
          <cell r="M292" t="str">
            <v>Власні кошти</v>
          </cell>
          <cell r="N292" t="str">
            <v>ОЗ рах.231 БС 011004 Передавання т/е КТМ</v>
          </cell>
        </row>
        <row r="293">
          <cell r="C293" t="str">
            <v>СЕА-10510000028/000</v>
          </cell>
          <cell r="D293">
            <v>105</v>
          </cell>
          <cell r="E293" t="str">
            <v>Автоколона № 4</v>
          </cell>
          <cell r="F293" t="str">
            <v>ІВАНОВ ЕДУАРД ВЯЧЕСЛАВОВИЧ</v>
          </cell>
          <cell r="G293">
            <v>45446.42</v>
          </cell>
          <cell r="H293">
            <v>757.44</v>
          </cell>
          <cell r="I293">
            <v>44688.98</v>
          </cell>
          <cell r="J293" t="str">
            <v>07.02.2007</v>
          </cell>
          <cell r="K293" t="str">
            <v>30.11.2018</v>
          </cell>
          <cell r="L293">
            <v>58</v>
          </cell>
          <cell r="M293" t="str">
            <v>Власні кошти</v>
          </cell>
          <cell r="N293" t="str">
            <v>ОЗ рах.231 БС 011004 Передавання т/е КТМ</v>
          </cell>
        </row>
        <row r="294">
          <cell r="C294" t="str">
            <v>СЕА-10510000065/001</v>
          </cell>
          <cell r="D294">
            <v>105</v>
          </cell>
          <cell r="E294" t="str">
            <v>Автоколона № 4</v>
          </cell>
          <cell r="F294" t="str">
            <v>ІВАНОВ ЕДУАРД ВЯЧЕСЛАВОВИЧ</v>
          </cell>
          <cell r="G294">
            <v>586113.42000000004</v>
          </cell>
          <cell r="H294">
            <v>9768.56</v>
          </cell>
          <cell r="I294">
            <v>576344.86</v>
          </cell>
          <cell r="J294" t="str">
            <v>29.10.2007</v>
          </cell>
          <cell r="K294" t="str">
            <v>30.11.2018</v>
          </cell>
          <cell r="L294">
            <v>58</v>
          </cell>
          <cell r="M294" t="str">
            <v>Власні кошти</v>
          </cell>
          <cell r="N294" t="str">
            <v>ОЗ рах.231 БС 011004 Передавання т/е КТМ</v>
          </cell>
        </row>
        <row r="295">
          <cell r="C295" t="str">
            <v>КМ -10590005463/000</v>
          </cell>
          <cell r="D295">
            <v>105</v>
          </cell>
          <cell r="E295" t="str">
            <v>Автоколона № 4</v>
          </cell>
          <cell r="F295" t="str">
            <v>ІВАНОВ ЕДУАРД ВЯЧЕСЛАВОВИЧ</v>
          </cell>
          <cell r="G295">
            <v>38363.42</v>
          </cell>
          <cell r="H295">
            <v>639.39</v>
          </cell>
          <cell r="I295">
            <v>37724.03</v>
          </cell>
          <cell r="J295" t="str">
            <v>29.10.2008</v>
          </cell>
          <cell r="K295" t="str">
            <v>30.11.2018</v>
          </cell>
          <cell r="L295">
            <v>58</v>
          </cell>
          <cell r="M295" t="str">
            <v>Власні кошти</v>
          </cell>
          <cell r="N295" t="str">
            <v>ОЗ рах.231 БС 011004 Передавання т/е КТМ</v>
          </cell>
        </row>
        <row r="296">
          <cell r="C296" t="str">
            <v>СЕА-10500000055/000</v>
          </cell>
          <cell r="D296">
            <v>105</v>
          </cell>
          <cell r="E296" t="str">
            <v>Автоколона № 4</v>
          </cell>
          <cell r="F296" t="str">
            <v>ІВАНОВ ЕДУАРД ВЯЧЕСЛАВОВИЧ</v>
          </cell>
          <cell r="G296">
            <v>1</v>
          </cell>
          <cell r="H296">
            <v>0.25</v>
          </cell>
          <cell r="I296">
            <v>0.75</v>
          </cell>
          <cell r="J296" t="str">
            <v>01.06.1994</v>
          </cell>
          <cell r="K296" t="str">
            <v>31.05.2018</v>
          </cell>
          <cell r="L296">
            <v>52</v>
          </cell>
          <cell r="M296" t="str">
            <v>За рішенням КМДА</v>
          </cell>
          <cell r="N296" t="str">
            <v>ОЗ рах.949 БС 172004</v>
          </cell>
          <cell r="O296" t="str">
            <v>!</v>
          </cell>
        </row>
        <row r="297">
          <cell r="C297" t="str">
            <v>СЕА-10500009628/001</v>
          </cell>
          <cell r="D297">
            <v>105</v>
          </cell>
          <cell r="E297" t="str">
            <v>Автоколона № 4</v>
          </cell>
          <cell r="F297" t="str">
            <v>ІВАНОВ ЕДУАРД ВЯЧЕСЛАВОВИЧ</v>
          </cell>
          <cell r="G297">
            <v>1</v>
          </cell>
          <cell r="H297">
            <v>0.25</v>
          </cell>
          <cell r="I297">
            <v>0.75</v>
          </cell>
          <cell r="J297" t="str">
            <v>01.01.1992</v>
          </cell>
          <cell r="K297" t="str">
            <v>31.05.2018</v>
          </cell>
          <cell r="L297">
            <v>52</v>
          </cell>
          <cell r="M297" t="str">
            <v>За рішенням КМДА</v>
          </cell>
          <cell r="N297" t="str">
            <v>ОЗ рах.949 БС 172004</v>
          </cell>
          <cell r="O297" t="str">
            <v>!</v>
          </cell>
        </row>
        <row r="298">
          <cell r="C298" t="str">
            <v>СЕА-10500007550/001</v>
          </cell>
          <cell r="D298">
            <v>105</v>
          </cell>
          <cell r="E298" t="str">
            <v>Автоколона № 4</v>
          </cell>
          <cell r="F298" t="str">
            <v>ІВАНОВ ЕДУАРД ВЯЧЕСЛАВОВИЧ</v>
          </cell>
          <cell r="G298">
            <v>1</v>
          </cell>
          <cell r="H298">
            <v>0.25</v>
          </cell>
          <cell r="I298">
            <v>0.75</v>
          </cell>
          <cell r="J298" t="str">
            <v>25.09.1991</v>
          </cell>
          <cell r="K298" t="str">
            <v>31.05.2018</v>
          </cell>
          <cell r="L298">
            <v>52</v>
          </cell>
          <cell r="M298" t="str">
            <v>За рішенням КМДА</v>
          </cell>
          <cell r="N298" t="str">
            <v>ОЗ рах.949 БС 172004</v>
          </cell>
          <cell r="O298" t="str">
            <v>!</v>
          </cell>
        </row>
        <row r="299">
          <cell r="C299" t="str">
            <v>СЕА-10500007712/001</v>
          </cell>
          <cell r="D299">
            <v>105</v>
          </cell>
          <cell r="E299" t="str">
            <v>Автоколона № 4</v>
          </cell>
          <cell r="F299" t="str">
            <v>ІВАНОВ ЕДУАРД ВЯЧЕСЛАВОВИЧ</v>
          </cell>
          <cell r="G299">
            <v>1</v>
          </cell>
          <cell r="H299">
            <v>0.25</v>
          </cell>
          <cell r="I299">
            <v>0.75</v>
          </cell>
          <cell r="J299" t="str">
            <v>09.04.1991</v>
          </cell>
          <cell r="K299" t="str">
            <v>31.05.2018</v>
          </cell>
          <cell r="L299">
            <v>52</v>
          </cell>
          <cell r="M299" t="str">
            <v>За рішенням КМДА</v>
          </cell>
          <cell r="N299" t="str">
            <v>ОЗ рах.949 БС 172004</v>
          </cell>
          <cell r="O299" t="str">
            <v>!</v>
          </cell>
        </row>
        <row r="300">
          <cell r="C300" t="str">
            <v>СЕА-10500007690/001</v>
          </cell>
          <cell r="D300">
            <v>105</v>
          </cell>
          <cell r="E300" t="str">
            <v>Автоколона № 4</v>
          </cell>
          <cell r="F300" t="str">
            <v>ІВАНОВ ЕДУАРД ВЯЧЕСЛАВОВИЧ</v>
          </cell>
          <cell r="G300">
            <v>219026.19</v>
          </cell>
          <cell r="H300">
            <v>122289.61</v>
          </cell>
          <cell r="I300">
            <v>96736.58</v>
          </cell>
          <cell r="J300" t="str">
            <v>05.12.1996</v>
          </cell>
          <cell r="K300" t="str">
            <v>31.05.2018</v>
          </cell>
          <cell r="L300">
            <v>52</v>
          </cell>
          <cell r="M300" t="str">
            <v>За рішенням КМДА</v>
          </cell>
          <cell r="N300" t="str">
            <v>ОЗ рах.231 БС 011004 Передавання т/е КТМ</v>
          </cell>
        </row>
        <row r="301">
          <cell r="C301" t="str">
            <v>СЕА-10500806921/001</v>
          </cell>
          <cell r="D301">
            <v>105</v>
          </cell>
          <cell r="E301" t="str">
            <v>Автоколона № 4</v>
          </cell>
          <cell r="F301" t="str">
            <v>ІВАНОВ ЕДУАРД ВЯЧЕСЛАВОВИЧ</v>
          </cell>
          <cell r="G301">
            <v>1</v>
          </cell>
          <cell r="H301">
            <v>0.25</v>
          </cell>
          <cell r="I301">
            <v>0.75</v>
          </cell>
          <cell r="J301" t="str">
            <v>01.12.1998</v>
          </cell>
          <cell r="K301" t="str">
            <v>31.05.2018</v>
          </cell>
          <cell r="L301">
            <v>52</v>
          </cell>
          <cell r="M301" t="str">
            <v>За рішенням КМДА</v>
          </cell>
          <cell r="N301" t="str">
            <v>ОЗ рах.949 БС 172004</v>
          </cell>
          <cell r="O301" t="str">
            <v>!</v>
          </cell>
        </row>
        <row r="302">
          <cell r="C302" t="str">
            <v>СЕА-10500806911/001</v>
          </cell>
          <cell r="D302">
            <v>105</v>
          </cell>
          <cell r="E302" t="str">
            <v>Автоколона № 4</v>
          </cell>
          <cell r="F302" t="str">
            <v>ІВАНОВ ЕДУАРД ВЯЧЕСЛАВОВИЧ</v>
          </cell>
          <cell r="G302">
            <v>1</v>
          </cell>
          <cell r="H302">
            <v>0.25</v>
          </cell>
          <cell r="I302">
            <v>0.75</v>
          </cell>
          <cell r="J302" t="str">
            <v>01.12.1998</v>
          </cell>
          <cell r="K302" t="str">
            <v>31.05.2018</v>
          </cell>
          <cell r="L302">
            <v>52</v>
          </cell>
          <cell r="M302" t="str">
            <v>За рішенням КМДА</v>
          </cell>
          <cell r="N302" t="str">
            <v>ОЗ рах.949 БС 172004</v>
          </cell>
          <cell r="O302" t="str">
            <v>!</v>
          </cell>
        </row>
        <row r="303">
          <cell r="C303" t="str">
            <v>СЕА-10500806909/000</v>
          </cell>
          <cell r="D303">
            <v>105</v>
          </cell>
          <cell r="E303" t="str">
            <v>Автоколона № 4</v>
          </cell>
          <cell r="F303" t="str">
            <v>ІВАНОВ ЕДУАРД ВЯЧЕСЛАВОВИЧ</v>
          </cell>
          <cell r="G303">
            <v>1</v>
          </cell>
          <cell r="H303">
            <v>0.25</v>
          </cell>
          <cell r="I303">
            <v>0.75</v>
          </cell>
          <cell r="J303" t="str">
            <v>01.12.1998</v>
          </cell>
          <cell r="K303" t="str">
            <v>31.05.2018</v>
          </cell>
          <cell r="L303">
            <v>52</v>
          </cell>
          <cell r="M303" t="str">
            <v>За рішенням КМДА</v>
          </cell>
          <cell r="N303" t="str">
            <v>ОЗ рах.949 БС 172004</v>
          </cell>
          <cell r="O303" t="str">
            <v>!</v>
          </cell>
        </row>
        <row r="304">
          <cell r="C304" t="str">
            <v>СЕА-10500806904/001</v>
          </cell>
          <cell r="D304">
            <v>105</v>
          </cell>
          <cell r="E304" t="str">
            <v>Автоколона № 4</v>
          </cell>
          <cell r="F304" t="str">
            <v>ІВАНОВ ЕДУАРД ВЯЧЕСЛАВОВИЧ</v>
          </cell>
          <cell r="G304">
            <v>1</v>
          </cell>
          <cell r="H304">
            <v>0.25</v>
          </cell>
          <cell r="I304">
            <v>0.75</v>
          </cell>
          <cell r="J304" t="str">
            <v>01.12.1998</v>
          </cell>
          <cell r="K304" t="str">
            <v>31.05.2018</v>
          </cell>
          <cell r="L304">
            <v>52</v>
          </cell>
          <cell r="M304" t="str">
            <v>За рішенням КМДА</v>
          </cell>
          <cell r="N304" t="str">
            <v>ОЗ рах.949 БС 172004</v>
          </cell>
          <cell r="O304" t="str">
            <v>!</v>
          </cell>
        </row>
        <row r="305">
          <cell r="C305" t="str">
            <v>СЕА-10500007653/000</v>
          </cell>
          <cell r="D305">
            <v>105</v>
          </cell>
          <cell r="E305" t="str">
            <v>Автоколона № 4</v>
          </cell>
          <cell r="F305" t="str">
            <v>ІВАНОВ ЕДУАРД ВЯЧЕСЛАВОВИЧ</v>
          </cell>
          <cell r="G305">
            <v>1</v>
          </cell>
          <cell r="H305">
            <v>0.25</v>
          </cell>
          <cell r="I305">
            <v>0.75</v>
          </cell>
          <cell r="J305" t="str">
            <v>01.12.1999</v>
          </cell>
          <cell r="K305" t="str">
            <v>31.05.2018</v>
          </cell>
          <cell r="L305">
            <v>52</v>
          </cell>
          <cell r="M305" t="str">
            <v>За рішенням КМДА</v>
          </cell>
          <cell r="N305" t="str">
            <v>ОЗ рах.949 БС 172004</v>
          </cell>
          <cell r="O305" t="str">
            <v>!</v>
          </cell>
        </row>
        <row r="306">
          <cell r="C306" t="str">
            <v>СЕА-10500000046/000</v>
          </cell>
          <cell r="D306">
            <v>105</v>
          </cell>
          <cell r="E306" t="str">
            <v>Автоколона № 4</v>
          </cell>
          <cell r="F306" t="str">
            <v>ІВАНОВ ЕДУАРД ВЯЧЕСЛАВОВИЧ</v>
          </cell>
          <cell r="G306">
            <v>1</v>
          </cell>
          <cell r="H306">
            <v>0.25</v>
          </cell>
          <cell r="I306">
            <v>0.75</v>
          </cell>
          <cell r="J306" t="str">
            <v>01.03.1994</v>
          </cell>
          <cell r="K306" t="str">
            <v>31.05.2018</v>
          </cell>
          <cell r="L306">
            <v>52</v>
          </cell>
          <cell r="M306" t="str">
            <v>За рішенням КМДА</v>
          </cell>
          <cell r="N306" t="str">
            <v>ОЗ рах.949 БС 172004</v>
          </cell>
          <cell r="O306" t="str">
            <v>!</v>
          </cell>
        </row>
        <row r="307">
          <cell r="C307" t="str">
            <v>СЕА-10500000005/001</v>
          </cell>
          <cell r="D307">
            <v>105</v>
          </cell>
          <cell r="E307" t="str">
            <v>Автоколона № 4</v>
          </cell>
          <cell r="F307" t="str">
            <v>ІВАНОВ ЕДУАРД ВЯЧЕСЛАВОВИЧ</v>
          </cell>
          <cell r="G307">
            <v>1</v>
          </cell>
          <cell r="H307">
            <v>0.25</v>
          </cell>
          <cell r="I307">
            <v>0.75</v>
          </cell>
          <cell r="J307" t="str">
            <v>01.12.1993</v>
          </cell>
          <cell r="K307" t="str">
            <v>31.05.2018</v>
          </cell>
          <cell r="L307">
            <v>52</v>
          </cell>
          <cell r="M307" t="str">
            <v>За рішенням КМДА</v>
          </cell>
          <cell r="N307" t="str">
            <v>ОЗ рах.949 БС 172004</v>
          </cell>
          <cell r="O307" t="str">
            <v>!</v>
          </cell>
        </row>
        <row r="308">
          <cell r="C308" t="str">
            <v>СЕА-10500000004/001</v>
          </cell>
          <cell r="D308">
            <v>105</v>
          </cell>
          <cell r="E308" t="str">
            <v>Автоколона № 4</v>
          </cell>
          <cell r="F308" t="str">
            <v>ІВАНОВ ЕДУАРД ВЯЧЕСЛАВОВИЧ</v>
          </cell>
          <cell r="G308">
            <v>1</v>
          </cell>
          <cell r="H308">
            <v>0.25</v>
          </cell>
          <cell r="I308">
            <v>0.75</v>
          </cell>
          <cell r="J308" t="str">
            <v>01.06.1993</v>
          </cell>
          <cell r="K308" t="str">
            <v>31.05.2018</v>
          </cell>
          <cell r="L308">
            <v>52</v>
          </cell>
          <cell r="M308" t="str">
            <v>За рішенням КМДА</v>
          </cell>
          <cell r="N308" t="str">
            <v>ОЗ рах.949 БС 172004</v>
          </cell>
          <cell r="O308" t="str">
            <v>!</v>
          </cell>
        </row>
        <row r="309">
          <cell r="C309" t="str">
            <v>СЕА-10500000038/003</v>
          </cell>
          <cell r="D309">
            <v>105</v>
          </cell>
          <cell r="E309" t="str">
            <v>Автоколона № 4</v>
          </cell>
          <cell r="F309" t="str">
            <v>ІВАНОВ ЕДУАРД ВЯЧЕСЛАВОВИЧ</v>
          </cell>
          <cell r="G309">
            <v>1</v>
          </cell>
          <cell r="H309">
            <v>0.25</v>
          </cell>
          <cell r="I309">
            <v>0.75</v>
          </cell>
          <cell r="J309" t="str">
            <v>01.03.1994</v>
          </cell>
          <cell r="K309" t="str">
            <v>31.05.2018</v>
          </cell>
          <cell r="L309">
            <v>52</v>
          </cell>
          <cell r="M309" t="str">
            <v>За рішенням КМДА</v>
          </cell>
          <cell r="N309" t="str">
            <v>ОЗ рах.949 БС 172004</v>
          </cell>
          <cell r="O309" t="str">
            <v>!</v>
          </cell>
        </row>
        <row r="310">
          <cell r="C310" t="str">
            <v>СЕА-10500007538/001</v>
          </cell>
          <cell r="D310">
            <v>105</v>
          </cell>
          <cell r="E310" t="str">
            <v>Автоколона № 4</v>
          </cell>
          <cell r="F310" t="str">
            <v>ІВАНОВ ЕДУАРД ВЯЧЕСЛАВОВИЧ</v>
          </cell>
          <cell r="G310">
            <v>1</v>
          </cell>
          <cell r="H310">
            <v>0.25</v>
          </cell>
          <cell r="I310">
            <v>0.75</v>
          </cell>
          <cell r="J310" t="str">
            <v>28.04.1989</v>
          </cell>
          <cell r="K310" t="str">
            <v>31.05.2018</v>
          </cell>
          <cell r="L310">
            <v>52</v>
          </cell>
          <cell r="M310" t="str">
            <v>За рішенням КМДА</v>
          </cell>
          <cell r="N310" t="str">
            <v>ОЗ рах.949 БС 172004</v>
          </cell>
          <cell r="O310" t="str">
            <v>!</v>
          </cell>
        </row>
        <row r="311">
          <cell r="C311" t="str">
            <v>СЕА-10500007539/001</v>
          </cell>
          <cell r="D311">
            <v>105</v>
          </cell>
          <cell r="E311" t="str">
            <v>Автоколона № 4</v>
          </cell>
          <cell r="F311" t="str">
            <v>ІВАНОВ ЕДУАРД ВЯЧЕСЛАВОВИЧ</v>
          </cell>
          <cell r="G311">
            <v>70737.03</v>
          </cell>
          <cell r="H311">
            <v>35957.980000000003</v>
          </cell>
          <cell r="I311">
            <v>34779.050000000003</v>
          </cell>
          <cell r="J311" t="str">
            <v>03.08.1989</v>
          </cell>
          <cell r="K311" t="str">
            <v>31.05.2018</v>
          </cell>
          <cell r="L311">
            <v>52</v>
          </cell>
          <cell r="M311" t="str">
            <v>За рішенням КМДА</v>
          </cell>
          <cell r="N311" t="str">
            <v>ОЗ рах.949 БС 172004</v>
          </cell>
          <cell r="O311" t="str">
            <v>!</v>
          </cell>
        </row>
        <row r="312">
          <cell r="C312" t="str">
            <v>СЕА-10500007540/001</v>
          </cell>
          <cell r="D312">
            <v>105</v>
          </cell>
          <cell r="E312" t="str">
            <v>Автоколона № 4</v>
          </cell>
          <cell r="F312" t="str">
            <v>ІВАНОВ ЕДУАРД ВЯЧЕСЛАВОВИЧ</v>
          </cell>
          <cell r="G312">
            <v>30315.87</v>
          </cell>
          <cell r="H312">
            <v>9533.34</v>
          </cell>
          <cell r="I312">
            <v>20782.53</v>
          </cell>
          <cell r="J312" t="str">
            <v>01.12.1998</v>
          </cell>
          <cell r="K312" t="str">
            <v>31.05.2018</v>
          </cell>
          <cell r="L312">
            <v>52</v>
          </cell>
          <cell r="M312" t="str">
            <v>За рішенням КМДА</v>
          </cell>
          <cell r="N312" t="str">
            <v>ОЗ рах.91 БС 022004</v>
          </cell>
        </row>
        <row r="313">
          <cell r="C313" t="str">
            <v>СЕА-10500007546/001</v>
          </cell>
          <cell r="D313">
            <v>105</v>
          </cell>
          <cell r="E313" t="str">
            <v>Автоколона № 4</v>
          </cell>
          <cell r="F313" t="str">
            <v>ІВАНОВ ЕДУАРД ВЯЧЕСЛАВОВИЧ</v>
          </cell>
          <cell r="G313">
            <v>1</v>
          </cell>
          <cell r="H313">
            <v>0.25</v>
          </cell>
          <cell r="I313">
            <v>0.75</v>
          </cell>
          <cell r="J313" t="str">
            <v>10.05.1990</v>
          </cell>
          <cell r="K313" t="str">
            <v>31.05.2018</v>
          </cell>
          <cell r="L313">
            <v>52</v>
          </cell>
          <cell r="M313" t="str">
            <v>За рішенням КМДА</v>
          </cell>
          <cell r="N313" t="str">
            <v>ОЗ рах.949 БС 172004</v>
          </cell>
          <cell r="O313" t="str">
            <v>!</v>
          </cell>
        </row>
        <row r="314">
          <cell r="C314" t="str">
            <v>СЕА-10500806906/001</v>
          </cell>
          <cell r="D314">
            <v>105</v>
          </cell>
          <cell r="E314" t="str">
            <v>Автоколона № 4</v>
          </cell>
          <cell r="F314" t="str">
            <v>ІВАНОВ ЕДУАРД ВЯЧЕСЛАВОВИЧ</v>
          </cell>
          <cell r="G314">
            <v>1</v>
          </cell>
          <cell r="H314">
            <v>0.25</v>
          </cell>
          <cell r="I314">
            <v>0.75</v>
          </cell>
          <cell r="J314" t="str">
            <v>01.12.1998</v>
          </cell>
          <cell r="K314" t="str">
            <v>31.05.2018</v>
          </cell>
          <cell r="L314">
            <v>52</v>
          </cell>
          <cell r="M314" t="str">
            <v>За рішенням КМДА</v>
          </cell>
          <cell r="N314" t="str">
            <v>ОЗ рах.949 БС 172004</v>
          </cell>
          <cell r="O314" t="str">
            <v>!</v>
          </cell>
        </row>
        <row r="315">
          <cell r="C315" t="str">
            <v>СЕА-10500007657/000</v>
          </cell>
          <cell r="D315">
            <v>105</v>
          </cell>
          <cell r="E315" t="str">
            <v>Автоколона № 4</v>
          </cell>
          <cell r="F315" t="str">
            <v>ІВАНОВ ЕДУАРД ВЯЧЕСЛАВОВИЧ</v>
          </cell>
          <cell r="G315">
            <v>1</v>
          </cell>
          <cell r="H315">
            <v>0.25</v>
          </cell>
          <cell r="I315">
            <v>0.75</v>
          </cell>
          <cell r="J315" t="str">
            <v>01.07.2000</v>
          </cell>
          <cell r="K315" t="str">
            <v>31.05.2018</v>
          </cell>
          <cell r="L315">
            <v>52</v>
          </cell>
          <cell r="M315" t="str">
            <v>За рішенням КМДА</v>
          </cell>
          <cell r="N315" t="str">
            <v>ОЗ рах.949 БС 172004</v>
          </cell>
          <cell r="O315" t="str">
            <v>!</v>
          </cell>
        </row>
        <row r="316">
          <cell r="C316" t="str">
            <v>СЕА-10500007658/000</v>
          </cell>
          <cell r="D316">
            <v>105</v>
          </cell>
          <cell r="E316" t="str">
            <v>Автоколона № 4</v>
          </cell>
          <cell r="F316" t="str">
            <v>ІВАНОВ ЕДУАРД ВЯЧЕСЛАВОВИЧ</v>
          </cell>
          <cell r="G316">
            <v>161684.64000000001</v>
          </cell>
          <cell r="H316">
            <v>90273.919999999998</v>
          </cell>
          <cell r="I316">
            <v>71410.720000000001</v>
          </cell>
          <cell r="J316" t="str">
            <v>01.07.2000</v>
          </cell>
          <cell r="K316" t="str">
            <v>31.05.2018</v>
          </cell>
          <cell r="L316">
            <v>52</v>
          </cell>
          <cell r="M316" t="str">
            <v>За рішенням КМДА</v>
          </cell>
          <cell r="N316" t="str">
            <v>ОЗ рах.231 БС 011004 Передавання т/е КТМ</v>
          </cell>
        </row>
        <row r="317">
          <cell r="C317" t="str">
            <v>СЕА-10500007612/000</v>
          </cell>
          <cell r="D317">
            <v>105</v>
          </cell>
          <cell r="E317" t="str">
            <v>Автоколона № 4</v>
          </cell>
          <cell r="F317" t="str">
            <v>ІВАНОВ ЕДУАРД ВЯЧЕСЛАВОВИЧ</v>
          </cell>
          <cell r="G317">
            <v>1</v>
          </cell>
          <cell r="H317">
            <v>0.25</v>
          </cell>
          <cell r="I317">
            <v>0.75</v>
          </cell>
          <cell r="J317" t="str">
            <v>10.07.1990</v>
          </cell>
          <cell r="K317" t="str">
            <v>31.05.2018</v>
          </cell>
          <cell r="L317">
            <v>52</v>
          </cell>
          <cell r="M317" t="str">
            <v>За рішенням КМДА</v>
          </cell>
          <cell r="N317" t="str">
            <v>ОЗ рах.949 БС 172004</v>
          </cell>
          <cell r="O317" t="str">
            <v>!</v>
          </cell>
        </row>
        <row r="318">
          <cell r="C318" t="str">
            <v>СЕА-10500007603/001</v>
          </cell>
          <cell r="D318">
            <v>105</v>
          </cell>
          <cell r="E318" t="str">
            <v>Автоколона № 4</v>
          </cell>
          <cell r="F318" t="str">
            <v>ІВАНОВ ЕДУАРД ВЯЧЕСЛАВОВИЧ</v>
          </cell>
          <cell r="G318">
            <v>74779.14</v>
          </cell>
          <cell r="H318">
            <v>41751.67</v>
          </cell>
          <cell r="I318">
            <v>33027.47</v>
          </cell>
          <cell r="J318" t="str">
            <v>01.04.1992</v>
          </cell>
          <cell r="K318" t="str">
            <v>31.05.2018</v>
          </cell>
          <cell r="L318">
            <v>52</v>
          </cell>
          <cell r="M318" t="str">
            <v>За рішенням КМДА</v>
          </cell>
          <cell r="N318" t="str">
            <v>ОЗ рах.231 БС 011004 Передавання т/е КТМ</v>
          </cell>
        </row>
        <row r="319">
          <cell r="C319" t="str">
            <v>СЕА-10500007581/000</v>
          </cell>
          <cell r="D319">
            <v>105</v>
          </cell>
          <cell r="E319" t="str">
            <v>Автоколона № 4</v>
          </cell>
          <cell r="F319" t="str">
            <v>ІВАНОВ ЕДУАРД ВЯЧЕСЛАВОВИЧ</v>
          </cell>
          <cell r="G319">
            <v>1</v>
          </cell>
          <cell r="H319">
            <v>0.25</v>
          </cell>
          <cell r="I319">
            <v>0.75</v>
          </cell>
          <cell r="J319" t="str">
            <v>01.05.1998</v>
          </cell>
          <cell r="K319" t="str">
            <v>31.05.2018</v>
          </cell>
          <cell r="L319">
            <v>52</v>
          </cell>
          <cell r="M319" t="str">
            <v>За рішенням КМДА</v>
          </cell>
          <cell r="N319" t="str">
            <v>ОЗ рах.949 БС 172004</v>
          </cell>
          <cell r="O319" t="str">
            <v>!</v>
          </cell>
        </row>
        <row r="320">
          <cell r="C320" t="str">
            <v>СЕА-10500000045/000</v>
          </cell>
          <cell r="D320">
            <v>105</v>
          </cell>
          <cell r="E320" t="str">
            <v>Автоколона № 4</v>
          </cell>
          <cell r="F320" t="str">
            <v>ІВАНОВ ЕДУАРД ВЯЧЕСЛАВОВИЧ</v>
          </cell>
          <cell r="G320">
            <v>1</v>
          </cell>
          <cell r="H320">
            <v>0.25</v>
          </cell>
          <cell r="I320">
            <v>0.75</v>
          </cell>
          <cell r="J320" t="str">
            <v>01.03.1994</v>
          </cell>
          <cell r="K320" t="str">
            <v>31.05.2018</v>
          </cell>
          <cell r="L320">
            <v>52</v>
          </cell>
          <cell r="M320" t="str">
            <v>За рішенням КМДА</v>
          </cell>
          <cell r="N320" t="str">
            <v>ОЗ рах.949 БС 172004</v>
          </cell>
          <cell r="O320" t="str">
            <v>!</v>
          </cell>
        </row>
        <row r="321">
          <cell r="C321" t="str">
            <v>СЕА-10500007655/000</v>
          </cell>
          <cell r="D321">
            <v>105</v>
          </cell>
          <cell r="E321" t="str">
            <v>Автоколона № 4</v>
          </cell>
          <cell r="F321" t="str">
            <v>ІВАНОВ ЕДУАРД ВЯЧЕСЛАВОВИЧ</v>
          </cell>
          <cell r="G321">
            <v>1</v>
          </cell>
          <cell r="H321">
            <v>0.25</v>
          </cell>
          <cell r="I321">
            <v>0.75</v>
          </cell>
          <cell r="J321" t="str">
            <v>01.12.1992</v>
          </cell>
          <cell r="K321" t="str">
            <v>31.05.2018</v>
          </cell>
          <cell r="L321">
            <v>52</v>
          </cell>
          <cell r="M321" t="str">
            <v>За рішенням КМДА</v>
          </cell>
          <cell r="N321" t="str">
            <v>ОЗ рах.949 БС 172004</v>
          </cell>
          <cell r="O321" t="str">
            <v>!</v>
          </cell>
        </row>
        <row r="322">
          <cell r="C322" t="str">
            <v>СЕА-10500007550/002</v>
          </cell>
          <cell r="D322">
            <v>105</v>
          </cell>
          <cell r="E322" t="str">
            <v>Автоколона № 4</v>
          </cell>
          <cell r="F322" t="str">
            <v>ІВАНОВ ЕДУАРД ВЯЧЕСЛАВОВИЧ</v>
          </cell>
          <cell r="G322">
            <v>1</v>
          </cell>
          <cell r="H322">
            <v>0.25</v>
          </cell>
          <cell r="I322">
            <v>0.75</v>
          </cell>
          <cell r="J322" t="str">
            <v>01.12.2011</v>
          </cell>
          <cell r="K322" t="str">
            <v>31.05.2018</v>
          </cell>
          <cell r="L322">
            <v>52</v>
          </cell>
          <cell r="M322" t="str">
            <v>За рішенням КМДА</v>
          </cell>
          <cell r="N322" t="str">
            <v>ОЗ рах.949 БС 172004</v>
          </cell>
          <cell r="O322" t="str">
            <v>!</v>
          </cell>
        </row>
        <row r="323">
          <cell r="C323" t="str">
            <v>СЕА-10500007539/002</v>
          </cell>
          <cell r="D323">
            <v>105</v>
          </cell>
          <cell r="E323" t="str">
            <v>Автоколона № 4</v>
          </cell>
          <cell r="F323" t="str">
            <v>ІВАНОВ ЕДУАРД ВЯЧЕСЛАВОВИЧ</v>
          </cell>
          <cell r="G323">
            <v>1</v>
          </cell>
          <cell r="H323">
            <v>0.25</v>
          </cell>
          <cell r="I323">
            <v>0.75</v>
          </cell>
          <cell r="J323" t="str">
            <v>01.12.2011</v>
          </cell>
          <cell r="K323" t="str">
            <v>31.05.2018</v>
          </cell>
          <cell r="L323">
            <v>52</v>
          </cell>
          <cell r="M323" t="str">
            <v>За рішенням КМДА</v>
          </cell>
          <cell r="N323" t="str">
            <v>ОЗ рах.949 БС 172004</v>
          </cell>
          <cell r="O323" t="str">
            <v>!</v>
          </cell>
        </row>
        <row r="324">
          <cell r="C324" t="str">
            <v>СЕА-10500007546/002</v>
          </cell>
          <cell r="D324">
            <v>105</v>
          </cell>
          <cell r="E324" t="str">
            <v>Автоколона № 4</v>
          </cell>
          <cell r="F324" t="str">
            <v>ІВАНОВ ЕДУАРД ВЯЧЕСЛАВОВИЧ</v>
          </cell>
          <cell r="G324">
            <v>1</v>
          </cell>
          <cell r="H324">
            <v>0.25</v>
          </cell>
          <cell r="I324">
            <v>0.75</v>
          </cell>
          <cell r="J324" t="str">
            <v>01.12.2011</v>
          </cell>
          <cell r="K324" t="str">
            <v>31.05.2018</v>
          </cell>
          <cell r="L324">
            <v>52</v>
          </cell>
          <cell r="M324" t="str">
            <v>За рішенням КМДА</v>
          </cell>
          <cell r="N324" t="str">
            <v>ОЗ рах.949 БС 172004</v>
          </cell>
          <cell r="O324" t="str">
            <v>!</v>
          </cell>
        </row>
        <row r="325">
          <cell r="C325" t="str">
            <v>СЕА-10500009628/002</v>
          </cell>
          <cell r="D325">
            <v>105</v>
          </cell>
          <cell r="E325" t="str">
            <v>Автоколона № 4</v>
          </cell>
          <cell r="F325" t="str">
            <v>ІВАНОВ ЕДУАРД ВЯЧЕСЛАВОВИЧ</v>
          </cell>
          <cell r="G325">
            <v>1</v>
          </cell>
          <cell r="H325">
            <v>1</v>
          </cell>
          <cell r="I325">
            <v>0</v>
          </cell>
          <cell r="J325" t="str">
            <v>01.12.2011</v>
          </cell>
          <cell r="K325" t="str">
            <v>31.05.2018</v>
          </cell>
          <cell r="L325">
            <v>52</v>
          </cell>
          <cell r="M325" t="str">
            <v>За рішенням КМДА</v>
          </cell>
          <cell r="N325" t="str">
            <v>ОЗ рах.949 БС 172004</v>
          </cell>
          <cell r="O325" t="str">
            <v>!</v>
          </cell>
        </row>
        <row r="326">
          <cell r="C326" t="str">
            <v>АТ -10500000065/002</v>
          </cell>
          <cell r="D326">
            <v>105</v>
          </cell>
          <cell r="E326" t="str">
            <v>Автоколона № 4</v>
          </cell>
          <cell r="F326" t="str">
            <v>ІВАНОВ ЕДУАРД ВЯЧЕСЛАВОВИЧ</v>
          </cell>
          <cell r="G326">
            <v>32143.78</v>
          </cell>
          <cell r="H326">
            <v>22679.25</v>
          </cell>
          <cell r="I326">
            <v>9464.5300000000007</v>
          </cell>
          <cell r="J326" t="str">
            <v>02.08.2017</v>
          </cell>
          <cell r="K326" t="str">
            <v>31.05.2018</v>
          </cell>
          <cell r="L326">
            <v>52</v>
          </cell>
          <cell r="M326" t="str">
            <v>За рішенням КМДА</v>
          </cell>
          <cell r="N326" t="str">
            <v>ОЗ рах.231 БС 011004 Передавання т/е КТМ</v>
          </cell>
        </row>
        <row r="327">
          <cell r="C327" t="str">
            <v>СЕА-10500806911/002</v>
          </cell>
          <cell r="D327">
            <v>105</v>
          </cell>
          <cell r="E327" t="str">
            <v>Автоколона № 4</v>
          </cell>
          <cell r="F327" t="str">
            <v>ІВАНОВ ЕДУАРД ВЯЧЕСЛАВОВИЧ</v>
          </cell>
          <cell r="G327">
            <v>1</v>
          </cell>
          <cell r="H327">
            <v>0.25</v>
          </cell>
          <cell r="I327">
            <v>0.75</v>
          </cell>
          <cell r="J327" t="str">
            <v>01.12.2011</v>
          </cell>
          <cell r="K327" t="str">
            <v>31.05.2018</v>
          </cell>
          <cell r="L327">
            <v>52</v>
          </cell>
          <cell r="M327" t="str">
            <v>За рішенням КМДА</v>
          </cell>
          <cell r="N327" t="str">
            <v>ОЗ рах.949 БС 172004</v>
          </cell>
          <cell r="O327" t="str">
            <v>!</v>
          </cell>
        </row>
        <row r="328">
          <cell r="C328" t="str">
            <v>СЕА-10500806921/002</v>
          </cell>
          <cell r="D328">
            <v>105</v>
          </cell>
          <cell r="E328" t="str">
            <v>Автоколона № 4</v>
          </cell>
          <cell r="F328" t="str">
            <v>ІВАНОВ ЕДУАРД ВЯЧЕСЛАВОВИЧ</v>
          </cell>
          <cell r="G328">
            <v>1</v>
          </cell>
          <cell r="H328">
            <v>0.25</v>
          </cell>
          <cell r="I328">
            <v>0.75</v>
          </cell>
          <cell r="J328" t="str">
            <v>01.12.2011</v>
          </cell>
          <cell r="K328" t="str">
            <v>31.05.2018</v>
          </cell>
          <cell r="L328">
            <v>52</v>
          </cell>
          <cell r="M328" t="str">
            <v>За рішенням КМДА</v>
          </cell>
          <cell r="N328" t="str">
            <v>ОЗ рах.949 БС 172004</v>
          </cell>
          <cell r="O328" t="str">
            <v>!</v>
          </cell>
        </row>
        <row r="329">
          <cell r="C329" t="str">
            <v>СЕА-10500007553/000</v>
          </cell>
          <cell r="D329">
            <v>105</v>
          </cell>
          <cell r="E329" t="str">
            <v>Автоколона № 4</v>
          </cell>
          <cell r="F329" t="str">
            <v>ІВАНОВ ЕДУАРД ВЯЧЕСЛАВОВИЧ</v>
          </cell>
          <cell r="G329">
            <v>1</v>
          </cell>
          <cell r="H329">
            <v>0.25</v>
          </cell>
          <cell r="I329">
            <v>0.75</v>
          </cell>
          <cell r="J329" t="str">
            <v>01.03.1999</v>
          </cell>
          <cell r="K329" t="str">
            <v>31.05.2018</v>
          </cell>
          <cell r="L329">
            <v>52</v>
          </cell>
          <cell r="M329" t="str">
            <v>За рішенням КМДА</v>
          </cell>
          <cell r="N329" t="str">
            <v>ОЗ рах.949 БС 172004</v>
          </cell>
          <cell r="O329" t="str">
            <v>!</v>
          </cell>
        </row>
        <row r="330">
          <cell r="C330" t="str">
            <v>СЕА-10500007526/000</v>
          </cell>
          <cell r="D330">
            <v>105</v>
          </cell>
          <cell r="E330" t="str">
            <v>Автоколона № 4</v>
          </cell>
          <cell r="F330" t="str">
            <v>ІВАНОВ ЕДУАРД ВЯЧЕСЛАВОВИЧ</v>
          </cell>
          <cell r="G330">
            <v>1</v>
          </cell>
          <cell r="H330">
            <v>0.25</v>
          </cell>
          <cell r="I330">
            <v>0.75</v>
          </cell>
          <cell r="J330" t="str">
            <v>01.02.1997</v>
          </cell>
          <cell r="K330" t="str">
            <v>31.05.2018</v>
          </cell>
          <cell r="L330">
            <v>52</v>
          </cell>
          <cell r="M330" t="str">
            <v>За рішенням КМДА</v>
          </cell>
          <cell r="N330" t="str">
            <v>ОЗ рах.949 БС 172004</v>
          </cell>
          <cell r="O330" t="str">
            <v>!</v>
          </cell>
        </row>
        <row r="331">
          <cell r="C331" t="str">
            <v>СЕА-10500007559/000</v>
          </cell>
          <cell r="D331">
            <v>105</v>
          </cell>
          <cell r="E331" t="str">
            <v>Автоколона № 4</v>
          </cell>
          <cell r="F331" t="str">
            <v>ІВАНОВ ЕДУАРД ВЯЧЕСЛАВОВИЧ</v>
          </cell>
          <cell r="G331">
            <v>1</v>
          </cell>
          <cell r="H331">
            <v>0.25</v>
          </cell>
          <cell r="I331">
            <v>0.75</v>
          </cell>
          <cell r="J331" t="str">
            <v>01.02.1997</v>
          </cell>
          <cell r="K331" t="str">
            <v>31.05.2018</v>
          </cell>
          <cell r="L331">
            <v>52</v>
          </cell>
          <cell r="M331" t="str">
            <v>За рішенням КМДА</v>
          </cell>
          <cell r="N331" t="str">
            <v>ОЗ рах.949 БС 172004</v>
          </cell>
          <cell r="O331" t="str">
            <v>!</v>
          </cell>
        </row>
        <row r="332">
          <cell r="C332" t="str">
            <v>СЕА-10500007566/000</v>
          </cell>
          <cell r="D332">
            <v>105</v>
          </cell>
          <cell r="E332" t="str">
            <v>Автоколона № 4</v>
          </cell>
          <cell r="F332" t="str">
            <v>ІВАНОВ ЕДУАРД ВЯЧЕСЛАВОВИЧ</v>
          </cell>
          <cell r="G332">
            <v>1</v>
          </cell>
          <cell r="H332">
            <v>0.25</v>
          </cell>
          <cell r="I332">
            <v>0.75</v>
          </cell>
          <cell r="J332" t="str">
            <v>01.02.1997</v>
          </cell>
          <cell r="K332" t="str">
            <v>31.05.2018</v>
          </cell>
          <cell r="L332">
            <v>52</v>
          </cell>
          <cell r="M332" t="str">
            <v>За рішенням КМДА</v>
          </cell>
          <cell r="N332" t="str">
            <v>ОЗ рах.949 БС 172004</v>
          </cell>
          <cell r="O332" t="str">
            <v>!</v>
          </cell>
        </row>
        <row r="333">
          <cell r="C333" t="str">
            <v>СЕА-10500007571/000</v>
          </cell>
          <cell r="D333">
            <v>105</v>
          </cell>
          <cell r="E333" t="str">
            <v>Автоколона № 4</v>
          </cell>
          <cell r="F333" t="str">
            <v>ІВАНОВ ЕДУАРД ВЯЧЕСЛАВОВИЧ</v>
          </cell>
          <cell r="G333">
            <v>25275.3</v>
          </cell>
          <cell r="H333">
            <v>6634.78</v>
          </cell>
          <cell r="I333">
            <v>18640.52</v>
          </cell>
          <cell r="J333" t="str">
            <v>09.01.1990</v>
          </cell>
          <cell r="K333" t="str">
            <v>31.05.2018</v>
          </cell>
          <cell r="L333">
            <v>52</v>
          </cell>
          <cell r="M333" t="str">
            <v>За рішенням КМДА</v>
          </cell>
          <cell r="N333" t="str">
            <v>ОЗ рах.949 БС 172004</v>
          </cell>
          <cell r="O333" t="str">
            <v>!</v>
          </cell>
        </row>
        <row r="334">
          <cell r="C334" t="str">
            <v>СЕА-10500000061/000</v>
          </cell>
          <cell r="D334">
            <v>105</v>
          </cell>
          <cell r="E334" t="str">
            <v>Автоколона № 4</v>
          </cell>
          <cell r="F334" t="str">
            <v>ІВАНОВ ЕДУАРД ВЯЧЕСЛАВОВИЧ</v>
          </cell>
          <cell r="G334">
            <v>1</v>
          </cell>
          <cell r="H334">
            <v>0.25</v>
          </cell>
          <cell r="I334">
            <v>0.75</v>
          </cell>
          <cell r="J334" t="str">
            <v>01.08.1994</v>
          </cell>
          <cell r="K334" t="str">
            <v>31.05.2018</v>
          </cell>
          <cell r="L334">
            <v>52</v>
          </cell>
          <cell r="M334" t="str">
            <v>За рішенням КМДА</v>
          </cell>
          <cell r="N334" t="str">
            <v>ОЗ рах.949 БС 172004</v>
          </cell>
          <cell r="O334" t="str">
            <v>!</v>
          </cell>
        </row>
        <row r="335">
          <cell r="C335" t="str">
            <v>СЕА-10500000176/001</v>
          </cell>
          <cell r="D335">
            <v>105</v>
          </cell>
          <cell r="E335" t="str">
            <v>Автоколона № 4</v>
          </cell>
          <cell r="F335" t="str">
            <v>ІВАНОВ ЕДУАРД ВЯЧЕСЛАВОВИЧ</v>
          </cell>
          <cell r="G335">
            <v>1</v>
          </cell>
          <cell r="H335">
            <v>0.25</v>
          </cell>
          <cell r="I335">
            <v>0.75</v>
          </cell>
          <cell r="J335" t="str">
            <v>01.12.1993</v>
          </cell>
          <cell r="K335" t="str">
            <v>31.05.2018</v>
          </cell>
          <cell r="L335">
            <v>52</v>
          </cell>
          <cell r="M335" t="str">
            <v>За рішенням КМДА</v>
          </cell>
          <cell r="N335" t="str">
            <v>ОЗ рах.949 БС 172004</v>
          </cell>
          <cell r="O335" t="str">
            <v>!</v>
          </cell>
        </row>
        <row r="336">
          <cell r="C336" t="str">
            <v>СЕА-10500000071/003</v>
          </cell>
          <cell r="D336">
            <v>105</v>
          </cell>
          <cell r="E336" t="str">
            <v>Автоколона № 4</v>
          </cell>
          <cell r="F336" t="str">
            <v>ІВАНОВ ЕДУАРД ВЯЧЕСЛАВОВИЧ</v>
          </cell>
          <cell r="G336">
            <v>3067.71</v>
          </cell>
          <cell r="H336">
            <v>1559.4</v>
          </cell>
          <cell r="I336">
            <v>1508.31</v>
          </cell>
          <cell r="J336" t="str">
            <v>01.12.2011</v>
          </cell>
          <cell r="K336" t="str">
            <v>31.05.2018</v>
          </cell>
          <cell r="L336">
            <v>52</v>
          </cell>
          <cell r="M336" t="str">
            <v>За рішенням КМДА</v>
          </cell>
          <cell r="N336" t="str">
            <v>ОЗ рах.949 БС 172004</v>
          </cell>
          <cell r="O336" t="str">
            <v>!</v>
          </cell>
        </row>
        <row r="337">
          <cell r="C337" t="str">
            <v>СЕА-10500000072/003</v>
          </cell>
          <cell r="D337">
            <v>105</v>
          </cell>
          <cell r="E337" t="str">
            <v>Автоколона № 4</v>
          </cell>
          <cell r="F337" t="str">
            <v>ІВАНОВ ЕДУАРД ВЯЧЕСЛАВОВИЧ</v>
          </cell>
          <cell r="G337">
            <v>3261.11</v>
          </cell>
          <cell r="H337">
            <v>1657.74</v>
          </cell>
          <cell r="I337">
            <v>1603.37</v>
          </cell>
          <cell r="J337" t="str">
            <v>01.12.2011</v>
          </cell>
          <cell r="K337" t="str">
            <v>31.05.2018</v>
          </cell>
          <cell r="L337">
            <v>52</v>
          </cell>
          <cell r="M337" t="str">
            <v>За рішенням КМДА</v>
          </cell>
          <cell r="N337" t="str">
            <v>ОЗ рах.949 БС 172004</v>
          </cell>
          <cell r="O337" t="str">
            <v>!</v>
          </cell>
        </row>
        <row r="338">
          <cell r="C338" t="str">
            <v>СЕА-10500011009/000</v>
          </cell>
          <cell r="D338">
            <v>105</v>
          </cell>
          <cell r="E338" t="str">
            <v>Автоколона № 4</v>
          </cell>
          <cell r="F338" t="str">
            <v>ІВАНОВ ЕДУАРД ВЯЧЕСЛАВОВИЧ</v>
          </cell>
          <cell r="G338">
            <v>1</v>
          </cell>
          <cell r="H338">
            <v>0.49</v>
          </cell>
          <cell r="I338">
            <v>0.51</v>
          </cell>
          <cell r="J338" t="str">
            <v>01.01.1996</v>
          </cell>
          <cell r="K338" t="str">
            <v>31.05.2018</v>
          </cell>
          <cell r="L338">
            <v>52</v>
          </cell>
          <cell r="M338" t="str">
            <v>За рішенням КМДА</v>
          </cell>
          <cell r="N338" t="str">
            <v>ОЗ рах.949 БС 172004</v>
          </cell>
          <cell r="O338" t="str">
            <v>!</v>
          </cell>
        </row>
        <row r="339">
          <cell r="C339" t="str">
            <v>СЕА-10500011014/000</v>
          </cell>
          <cell r="D339">
            <v>105</v>
          </cell>
          <cell r="E339" t="str">
            <v>Автоколона № 4</v>
          </cell>
          <cell r="F339" t="str">
            <v>ІВАНОВ ЕДУАРД ВЯЧЕСЛАВОВИЧ</v>
          </cell>
          <cell r="G339">
            <v>1</v>
          </cell>
          <cell r="H339">
            <v>0.25</v>
          </cell>
          <cell r="I339">
            <v>0.75</v>
          </cell>
          <cell r="J339" t="str">
            <v>01.01.1997</v>
          </cell>
          <cell r="K339" t="str">
            <v>31.05.2018</v>
          </cell>
          <cell r="L339">
            <v>52</v>
          </cell>
          <cell r="M339" t="str">
            <v>За рішенням КМДА</v>
          </cell>
          <cell r="N339" t="str">
            <v>ОЗ рах.949 БС 172004</v>
          </cell>
          <cell r="O339" t="str">
            <v>!</v>
          </cell>
        </row>
        <row r="340">
          <cell r="C340" t="str">
            <v>СЕА-10510000356/000</v>
          </cell>
          <cell r="D340">
            <v>105</v>
          </cell>
          <cell r="E340" t="str">
            <v>Автоколона № 4</v>
          </cell>
          <cell r="F340" t="str">
            <v>ІВАНОВ ЕДУАРД ВЯЧЕСЛАВОВИЧ</v>
          </cell>
          <cell r="G340">
            <v>373.46</v>
          </cell>
          <cell r="H340">
            <v>98.03</v>
          </cell>
          <cell r="I340">
            <v>275.43</v>
          </cell>
          <cell r="J340" t="str">
            <v>01.03.1994</v>
          </cell>
          <cell r="K340" t="str">
            <v>31.05.2018</v>
          </cell>
          <cell r="L340">
            <v>52</v>
          </cell>
          <cell r="M340" t="str">
            <v>За рішенням КМДА</v>
          </cell>
          <cell r="N340" t="str">
            <v>ОЗ рах.949 БС 172004</v>
          </cell>
          <cell r="O340" t="str">
            <v>!</v>
          </cell>
        </row>
        <row r="341">
          <cell r="C341" t="str">
            <v>СЕА-10500013003/000</v>
          </cell>
          <cell r="D341">
            <v>105</v>
          </cell>
          <cell r="E341" t="str">
            <v>Автоколона № 4</v>
          </cell>
          <cell r="F341" t="str">
            <v>ІВАНОВ ЕДУАРД ВЯЧЕСЛАВОВИЧ</v>
          </cell>
          <cell r="G341">
            <v>28294.81</v>
          </cell>
          <cell r="H341">
            <v>15797.93</v>
          </cell>
          <cell r="I341">
            <v>12496.88</v>
          </cell>
          <cell r="J341" t="str">
            <v>01.12.2000</v>
          </cell>
          <cell r="K341" t="str">
            <v>31.05.2018</v>
          </cell>
          <cell r="L341">
            <v>52</v>
          </cell>
          <cell r="M341" t="str">
            <v>За рішенням КМДА</v>
          </cell>
          <cell r="N341" t="str">
            <v>ОЗ рах.91 БС 022004</v>
          </cell>
        </row>
        <row r="342">
          <cell r="C342" t="str">
            <v>СЕА-10500008117/002</v>
          </cell>
          <cell r="D342">
            <v>105</v>
          </cell>
          <cell r="E342" t="str">
            <v>Автоколона № 4</v>
          </cell>
          <cell r="F342" t="str">
            <v>ІВАНОВ ЕДУАРД ВЯЧЕСЛАВОВИЧ</v>
          </cell>
          <cell r="G342">
            <v>28294.81</v>
          </cell>
          <cell r="H342">
            <v>15797.93</v>
          </cell>
          <cell r="I342">
            <v>12496.88</v>
          </cell>
          <cell r="J342" t="str">
            <v>01.01.1999</v>
          </cell>
          <cell r="K342" t="str">
            <v>31.05.2018</v>
          </cell>
          <cell r="L342">
            <v>52</v>
          </cell>
          <cell r="M342" t="str">
            <v>За рішенням КМДА</v>
          </cell>
          <cell r="N342" t="str">
            <v>ОЗ рах.91 БС 022004</v>
          </cell>
        </row>
        <row r="343">
          <cell r="C343" t="str">
            <v>СЕА-10500000060/000</v>
          </cell>
          <cell r="D343">
            <v>105</v>
          </cell>
          <cell r="E343" t="str">
            <v>Автоколона № 4</v>
          </cell>
          <cell r="F343" t="str">
            <v>ІВАНОВ ЕДУАРД ВЯЧЕСЛАВОВИЧ</v>
          </cell>
          <cell r="G343">
            <v>1</v>
          </cell>
          <cell r="H343">
            <v>0.49</v>
          </cell>
          <cell r="I343">
            <v>0.51</v>
          </cell>
          <cell r="J343" t="str">
            <v>01.01.1996</v>
          </cell>
          <cell r="K343" t="str">
            <v>31.05.2018</v>
          </cell>
          <cell r="L343">
            <v>52</v>
          </cell>
          <cell r="M343" t="str">
            <v>За рішенням КМДА</v>
          </cell>
          <cell r="N343" t="str">
            <v>ОЗ рах.949 БС 172004</v>
          </cell>
          <cell r="O343" t="str">
            <v>!</v>
          </cell>
        </row>
        <row r="344">
          <cell r="C344" t="str">
            <v>СЕА-10500000071/001</v>
          </cell>
          <cell r="D344">
            <v>105</v>
          </cell>
          <cell r="E344" t="str">
            <v>Автоколона № 4</v>
          </cell>
          <cell r="F344" t="str">
            <v>ІВАНОВ ЕДУАРД ВЯЧЕСЛАВОВИЧ</v>
          </cell>
          <cell r="G344">
            <v>64673.85</v>
          </cell>
          <cell r="H344">
            <v>32875.89</v>
          </cell>
          <cell r="I344">
            <v>31797.96</v>
          </cell>
          <cell r="J344" t="str">
            <v>01.12.1997</v>
          </cell>
          <cell r="K344" t="str">
            <v>31.05.2018</v>
          </cell>
          <cell r="L344">
            <v>52</v>
          </cell>
          <cell r="M344" t="str">
            <v>За рішенням КМДА</v>
          </cell>
          <cell r="N344" t="str">
            <v>ОЗ рах.949 БС 172004</v>
          </cell>
          <cell r="O344" t="str">
            <v>!</v>
          </cell>
        </row>
        <row r="345">
          <cell r="C345" t="str">
            <v>СЕА-10500000072/001</v>
          </cell>
          <cell r="D345">
            <v>105</v>
          </cell>
          <cell r="E345" t="str">
            <v>Автоколона № 4</v>
          </cell>
          <cell r="F345" t="str">
            <v>ІВАНОВ ЕДУАРД ВЯЧЕСЛАВОВИЧ</v>
          </cell>
          <cell r="G345">
            <v>11000</v>
          </cell>
          <cell r="H345">
            <v>10398.950000000001</v>
          </cell>
          <cell r="I345">
            <v>601.04999999999995</v>
          </cell>
          <cell r="J345" t="str">
            <v>01.12.1997</v>
          </cell>
          <cell r="K345" t="str">
            <v>31.05.2018</v>
          </cell>
          <cell r="L345">
            <v>52</v>
          </cell>
          <cell r="M345" t="str">
            <v>За рішенням КМДА</v>
          </cell>
          <cell r="N345" t="str">
            <v>ОЗ рах.949 БС 172004</v>
          </cell>
          <cell r="O345" t="str">
            <v>!</v>
          </cell>
        </row>
        <row r="346">
          <cell r="C346" t="str">
            <v>СЕА-10500000065/001</v>
          </cell>
          <cell r="D346">
            <v>105</v>
          </cell>
          <cell r="E346" t="str">
            <v>Автоколона № 4</v>
          </cell>
          <cell r="F346" t="str">
            <v>ІВАНОВ ЕДУАРД ВЯЧЕСЛАВОВИЧ</v>
          </cell>
          <cell r="G346">
            <v>124491.69</v>
          </cell>
          <cell r="H346">
            <v>69507.87</v>
          </cell>
          <cell r="I346">
            <v>54983.82</v>
          </cell>
          <cell r="J346" t="str">
            <v>01.09.1996</v>
          </cell>
          <cell r="K346" t="str">
            <v>31.05.2018</v>
          </cell>
          <cell r="L346">
            <v>52</v>
          </cell>
          <cell r="M346" t="str">
            <v>За рішенням КМДА</v>
          </cell>
          <cell r="N346" t="str">
            <v>ОЗ рах.231 БС 011004 Передавання т/е КТМ</v>
          </cell>
        </row>
        <row r="347">
          <cell r="C347" t="str">
            <v>СЕА-10500000003/001</v>
          </cell>
          <cell r="D347">
            <v>105</v>
          </cell>
          <cell r="E347" t="str">
            <v>Автоколона № 4</v>
          </cell>
          <cell r="F347" t="str">
            <v>ІВАНОВ ЕДУАРД ВЯЧЕСЛАВОВИЧ</v>
          </cell>
          <cell r="G347">
            <v>1</v>
          </cell>
          <cell r="H347">
            <v>0.25</v>
          </cell>
          <cell r="I347">
            <v>0.75</v>
          </cell>
          <cell r="J347" t="str">
            <v>01.06.1993</v>
          </cell>
          <cell r="K347" t="str">
            <v>31.05.2018</v>
          </cell>
          <cell r="L347">
            <v>52</v>
          </cell>
          <cell r="M347" t="str">
            <v>За рішенням КМДА</v>
          </cell>
          <cell r="N347" t="str">
            <v>ОЗ рах.949 БС 172004</v>
          </cell>
          <cell r="O347" t="str">
            <v>!</v>
          </cell>
        </row>
        <row r="348">
          <cell r="C348" t="str">
            <v>АТ -10500013003/000</v>
          </cell>
          <cell r="D348">
            <v>105</v>
          </cell>
          <cell r="E348" t="str">
            <v>Автоколона № 4</v>
          </cell>
          <cell r="F348" t="str">
            <v>ІВАНОВ ЕДУАРД ВЯЧЕСЛАВОВИЧ</v>
          </cell>
          <cell r="G348">
            <v>7130.26</v>
          </cell>
          <cell r="H348">
            <v>3759.21</v>
          </cell>
          <cell r="I348">
            <v>3371.05</v>
          </cell>
          <cell r="J348" t="str">
            <v>01.12.2015</v>
          </cell>
          <cell r="K348" t="str">
            <v>31.05.2018</v>
          </cell>
          <cell r="L348">
            <v>52</v>
          </cell>
          <cell r="M348" t="str">
            <v>За рішенням КМДА</v>
          </cell>
          <cell r="N348" t="str">
            <v>ОЗ рах.231 БС 011004 Передавання т/е КТМ</v>
          </cell>
        </row>
        <row r="349">
          <cell r="C349" t="str">
            <v>АТ -10500007540/000</v>
          </cell>
          <cell r="D349">
            <v>105</v>
          </cell>
          <cell r="E349" t="str">
            <v>Автоколона № 4</v>
          </cell>
          <cell r="F349" t="str">
            <v>ІВАНОВ ЕДУАРД ВЯЧЕСЛАВОВИЧ</v>
          </cell>
          <cell r="G349">
            <v>7130.26</v>
          </cell>
          <cell r="H349">
            <v>4494.05</v>
          </cell>
          <cell r="I349">
            <v>2636.21</v>
          </cell>
          <cell r="J349" t="str">
            <v>01.12.2015</v>
          </cell>
          <cell r="K349" t="str">
            <v>31.05.2018</v>
          </cell>
          <cell r="L349">
            <v>52</v>
          </cell>
          <cell r="M349" t="str">
            <v>За рішенням КМДА</v>
          </cell>
          <cell r="N349" t="str">
            <v>ОЗ рах.231 БС 011004 Передавання т/е КТМ</v>
          </cell>
        </row>
        <row r="350">
          <cell r="C350" t="str">
            <v>СЕА-10500007533/003</v>
          </cell>
          <cell r="D350">
            <v>105</v>
          </cell>
          <cell r="E350" t="str">
            <v>Автоколона № 4</v>
          </cell>
          <cell r="F350" t="str">
            <v>ІВАНОВ ЕДУАРД ВЯЧЕСЛАВОВИЧ</v>
          </cell>
          <cell r="G350">
            <v>1</v>
          </cell>
          <cell r="H350">
            <v>1</v>
          </cell>
          <cell r="I350">
            <v>0</v>
          </cell>
          <cell r="J350" t="str">
            <v>01.12.2011</v>
          </cell>
          <cell r="K350" t="str">
            <v>31.05.2018</v>
          </cell>
          <cell r="L350">
            <v>52</v>
          </cell>
          <cell r="M350" t="str">
            <v>За рішенням КМДА</v>
          </cell>
          <cell r="N350" t="str">
            <v>ОЗ рах.231 БС 011004 Передавання т/е КТМ</v>
          </cell>
        </row>
        <row r="351">
          <cell r="C351" t="str">
            <v>ТЦ6-10500003130/000</v>
          </cell>
          <cell r="D351">
            <v>105</v>
          </cell>
          <cell r="E351" t="str">
            <v>Автоколона № 4</v>
          </cell>
          <cell r="F351" t="str">
            <v>ІВАНОВ ЕДУАРД ВЯЧЕСЛАВОВИЧ</v>
          </cell>
          <cell r="G351">
            <v>172868.79</v>
          </cell>
          <cell r="H351">
            <v>87874.95</v>
          </cell>
          <cell r="I351">
            <v>84993.84</v>
          </cell>
          <cell r="J351" t="str">
            <v>01.12.1993</v>
          </cell>
          <cell r="K351" t="str">
            <v>31.05.2018</v>
          </cell>
          <cell r="L351">
            <v>52</v>
          </cell>
          <cell r="M351" t="str">
            <v>За рішенням КМДА</v>
          </cell>
          <cell r="N351" t="str">
            <v>ОЗ рах.949 БС 172004</v>
          </cell>
          <cell r="O351" t="str">
            <v>!</v>
          </cell>
        </row>
        <row r="352">
          <cell r="C352" t="str">
            <v>СЕА-10500007585/000</v>
          </cell>
          <cell r="D352">
            <v>105</v>
          </cell>
          <cell r="E352" t="str">
            <v>Автоколона № 4</v>
          </cell>
          <cell r="F352" t="str">
            <v>ІВАНОВ ЕДУАРД ВЯЧЕСЛАВОВИЧ</v>
          </cell>
          <cell r="G352">
            <v>50526.45</v>
          </cell>
          <cell r="H352">
            <v>28210.6</v>
          </cell>
          <cell r="I352">
            <v>22315.85</v>
          </cell>
          <cell r="J352" t="str">
            <v>03.08.1989</v>
          </cell>
          <cell r="K352" t="str">
            <v>31.05.2018</v>
          </cell>
          <cell r="L352">
            <v>52</v>
          </cell>
          <cell r="M352" t="str">
            <v>За рішенням КМДА</v>
          </cell>
          <cell r="N352" t="str">
            <v>ОЗ рах.231 БС 011004 Передавання т/е КТМ</v>
          </cell>
        </row>
        <row r="353">
          <cell r="C353" t="str">
            <v>ТЦ6-10500003089/000</v>
          </cell>
          <cell r="D353">
            <v>105</v>
          </cell>
          <cell r="E353" t="str">
            <v>Автоколона № 4</v>
          </cell>
          <cell r="F353" t="str">
            <v>ІВАНОВ ЕДУАРД ВЯЧЕСЛАВОВИЧ</v>
          </cell>
          <cell r="G353">
            <v>1</v>
          </cell>
          <cell r="H353">
            <v>0.49</v>
          </cell>
          <cell r="I353">
            <v>0.51</v>
          </cell>
          <cell r="J353" t="str">
            <v>01.08.1998</v>
          </cell>
          <cell r="K353" t="str">
            <v>31.05.2018</v>
          </cell>
          <cell r="L353">
            <v>52</v>
          </cell>
          <cell r="M353" t="str">
            <v>За рішенням КМДА</v>
          </cell>
          <cell r="N353" t="str">
            <v>ОЗ рах.949 БС 172004</v>
          </cell>
          <cell r="O353" t="str">
            <v>!</v>
          </cell>
        </row>
        <row r="354">
          <cell r="C354" t="str">
            <v>ТЦ6-10500003090/000</v>
          </cell>
          <cell r="D354">
            <v>105</v>
          </cell>
          <cell r="E354" t="str">
            <v>Автоколона № 4</v>
          </cell>
          <cell r="F354" t="str">
            <v>ІВАНОВ ЕДУАРД ВЯЧЕСЛАВОВИЧ</v>
          </cell>
          <cell r="G354">
            <v>1</v>
          </cell>
          <cell r="H354">
            <v>0.25</v>
          </cell>
          <cell r="I354">
            <v>0.75</v>
          </cell>
          <cell r="J354" t="str">
            <v>01.10.1992</v>
          </cell>
          <cell r="K354" t="str">
            <v>31.05.2018</v>
          </cell>
          <cell r="L354">
            <v>52</v>
          </cell>
          <cell r="M354" t="str">
            <v>За рішенням КМДА</v>
          </cell>
          <cell r="N354" t="str">
            <v>ОЗ рах.949 БС 172004</v>
          </cell>
          <cell r="O354" t="str">
            <v>!</v>
          </cell>
        </row>
        <row r="355">
          <cell r="C355" t="str">
            <v>ТЦ6-10500003086/001</v>
          </cell>
          <cell r="D355">
            <v>105</v>
          </cell>
          <cell r="E355" t="str">
            <v>Автоколона № 4</v>
          </cell>
          <cell r="F355" t="str">
            <v>ІВАНОВ ЕДУАРД ВЯЧЕСЛАВОВИЧ</v>
          </cell>
          <cell r="G355">
            <v>1</v>
          </cell>
          <cell r="H355">
            <v>0.25</v>
          </cell>
          <cell r="I355">
            <v>0.75</v>
          </cell>
          <cell r="J355" t="str">
            <v>01.11.1993</v>
          </cell>
          <cell r="K355" t="str">
            <v>31.05.2018</v>
          </cell>
          <cell r="L355">
            <v>52</v>
          </cell>
          <cell r="M355" t="str">
            <v>За рішенням КМДА</v>
          </cell>
          <cell r="N355" t="str">
            <v>ОЗ рах.949 БС 172004</v>
          </cell>
          <cell r="O355" t="str">
            <v>!</v>
          </cell>
        </row>
        <row r="356">
          <cell r="C356" t="str">
            <v>ТЦ6-10500003086/002</v>
          </cell>
          <cell r="D356">
            <v>105</v>
          </cell>
          <cell r="E356" t="str">
            <v>Автоколона № 4</v>
          </cell>
          <cell r="F356" t="str">
            <v>ІВАНОВ ЕДУАРД ВЯЧЕСЛАВОВИЧ</v>
          </cell>
          <cell r="G356">
            <v>1</v>
          </cell>
          <cell r="H356">
            <v>0.25</v>
          </cell>
          <cell r="I356">
            <v>0.75</v>
          </cell>
          <cell r="J356" t="str">
            <v>31.10.2012</v>
          </cell>
          <cell r="K356" t="str">
            <v>31.05.2018</v>
          </cell>
          <cell r="L356">
            <v>52</v>
          </cell>
          <cell r="M356" t="str">
            <v>За рішенням КМДА</v>
          </cell>
          <cell r="N356" t="str">
            <v>ОЗ рах.949 БС 172004</v>
          </cell>
          <cell r="O356" t="str">
            <v>!</v>
          </cell>
        </row>
        <row r="357">
          <cell r="C357" t="str">
            <v>АТ -10500005573/000</v>
          </cell>
          <cell r="D357">
            <v>105</v>
          </cell>
          <cell r="E357" t="str">
            <v>Автоколона № 4</v>
          </cell>
          <cell r="F357" t="str">
            <v>ІВАНОВ ЕДУАРД ВЯЧЕСЛАВОВИЧ</v>
          </cell>
          <cell r="G357">
            <v>10316.67</v>
          </cell>
          <cell r="H357">
            <v>1963.02</v>
          </cell>
          <cell r="I357">
            <v>8353.65</v>
          </cell>
          <cell r="J357" t="str">
            <v>09.11.2017</v>
          </cell>
          <cell r="K357" t="str">
            <v>31.05.2018</v>
          </cell>
          <cell r="L357">
            <v>52</v>
          </cell>
          <cell r="M357" t="str">
            <v>За рішенням КМДА</v>
          </cell>
          <cell r="N357" t="str">
            <v>ОЗ рах.231 БС 011004 Передавання т/е КТМ</v>
          </cell>
        </row>
        <row r="358">
          <cell r="C358" t="str">
            <v>КМ -10590005573/003</v>
          </cell>
          <cell r="D358">
            <v>105</v>
          </cell>
          <cell r="E358" t="str">
            <v>Автоколона № 4</v>
          </cell>
          <cell r="F358" t="str">
            <v>ІВАНОВ ЕДУАРД ВЯЧЕСЛАВОВИЧ</v>
          </cell>
          <cell r="G358">
            <v>137431.94</v>
          </cell>
          <cell r="H358">
            <v>76732.84</v>
          </cell>
          <cell r="I358">
            <v>60699.1</v>
          </cell>
          <cell r="J358" t="str">
            <v>29.10.2008</v>
          </cell>
          <cell r="K358" t="str">
            <v>31.05.2018</v>
          </cell>
          <cell r="L358">
            <v>52</v>
          </cell>
          <cell r="M358" t="str">
            <v>За рішенням КМДА</v>
          </cell>
          <cell r="N358" t="str">
            <v>ОЗ рах.231 БС 011004 Передавання т/е КТМ</v>
          </cell>
        </row>
        <row r="359">
          <cell r="C359" t="str">
            <v>СЕА-10500007533/001</v>
          </cell>
          <cell r="D359">
            <v>105</v>
          </cell>
          <cell r="E359" t="str">
            <v>Автоколона № 4</v>
          </cell>
          <cell r="F359" t="str">
            <v>ІВАНОВ ЕДУАРД ВЯЧЕСЛАВОВИЧ</v>
          </cell>
          <cell r="G359">
            <v>1</v>
          </cell>
          <cell r="H359">
            <v>1</v>
          </cell>
          <cell r="I359">
            <v>0</v>
          </cell>
          <cell r="J359" t="str">
            <v>01.02.2001</v>
          </cell>
          <cell r="K359" t="str">
            <v>01.08.2018</v>
          </cell>
          <cell r="L359">
            <v>55</v>
          </cell>
          <cell r="M359" t="str">
            <v>За рішенням КМДА</v>
          </cell>
          <cell r="N359" t="str">
            <v>ОЗ рах.949 БС 172004</v>
          </cell>
        </row>
        <row r="360">
          <cell r="C360" t="str">
            <v>СЕА-10500007591/000</v>
          </cell>
          <cell r="D360">
            <v>105</v>
          </cell>
          <cell r="E360" t="str">
            <v>Автоколона № 4</v>
          </cell>
          <cell r="F360" t="str">
            <v>ІВАНОВ ЕДУАРД ВЯЧЕСЛАВОВИЧ</v>
          </cell>
          <cell r="G360">
            <v>1</v>
          </cell>
          <cell r="H360">
            <v>1</v>
          </cell>
          <cell r="I360">
            <v>0</v>
          </cell>
          <cell r="J360" t="str">
            <v>09.02.1988</v>
          </cell>
          <cell r="K360" t="str">
            <v>01.08.2018</v>
          </cell>
          <cell r="L360">
            <v>55</v>
          </cell>
          <cell r="M360" t="str">
            <v>За рішенням КМДА</v>
          </cell>
          <cell r="N360" t="str">
            <v>ОЗ рах.949 БС 172004</v>
          </cell>
        </row>
        <row r="361">
          <cell r="C361" t="str">
            <v>СЕА-10510000316/000</v>
          </cell>
          <cell r="D361">
            <v>105</v>
          </cell>
          <cell r="E361" t="str">
            <v>Автоколона № 4</v>
          </cell>
          <cell r="F361" t="str">
            <v>ІВАНОВ ЕДУАРД ВЯЧЕСЛАВОВИЧ</v>
          </cell>
          <cell r="G361">
            <v>1</v>
          </cell>
          <cell r="H361">
            <v>1</v>
          </cell>
          <cell r="I361">
            <v>0</v>
          </cell>
          <cell r="J361" t="str">
            <v>01.02.1999</v>
          </cell>
          <cell r="K361" t="str">
            <v>01.08.2018</v>
          </cell>
          <cell r="L361">
            <v>55</v>
          </cell>
          <cell r="M361" t="str">
            <v>За рішенням КМДА</v>
          </cell>
          <cell r="N361" t="str">
            <v>ОЗ рах.949 БС 172004</v>
          </cell>
        </row>
        <row r="362">
          <cell r="C362" t="str">
            <v>ТЦ6-10500003113/000</v>
          </cell>
          <cell r="D362">
            <v>105</v>
          </cell>
          <cell r="E362" t="str">
            <v>Автоколона № 4</v>
          </cell>
          <cell r="F362" t="str">
            <v>ІВАНОВ ЕДУАРД ВЯЧЕСЛАВОВИЧ</v>
          </cell>
          <cell r="G362">
            <v>106.7</v>
          </cell>
          <cell r="H362">
            <v>44.43</v>
          </cell>
          <cell r="I362">
            <v>62.27</v>
          </cell>
          <cell r="J362" t="str">
            <v>20.01.2003</v>
          </cell>
          <cell r="K362" t="str">
            <v>01.08.2018</v>
          </cell>
          <cell r="L362">
            <v>56</v>
          </cell>
          <cell r="M362" t="str">
            <v>За рішенням КМДА</v>
          </cell>
          <cell r="N362" t="str">
            <v>ОЗ рах.91 БС 022004</v>
          </cell>
        </row>
        <row r="363">
          <cell r="C363" t="str">
            <v>СЕА-10500007533/002</v>
          </cell>
          <cell r="D363">
            <v>105</v>
          </cell>
          <cell r="E363" t="str">
            <v>Автоколона № 4</v>
          </cell>
          <cell r="F363" t="str">
            <v>ІВАНОВ ЕДУАРД ВЯЧЕСЛАВОВИЧ</v>
          </cell>
          <cell r="G363">
            <v>1</v>
          </cell>
          <cell r="H363">
            <v>1</v>
          </cell>
          <cell r="I363">
            <v>0</v>
          </cell>
          <cell r="J363" t="str">
            <v>01.12.2011</v>
          </cell>
          <cell r="K363" t="str">
            <v>01.08.2018</v>
          </cell>
          <cell r="L363">
            <v>55</v>
          </cell>
          <cell r="M363" t="str">
            <v>За рішенням КМДА</v>
          </cell>
          <cell r="N363" t="str">
            <v>ОЗ рах.949 БС 172004</v>
          </cell>
        </row>
        <row r="364">
          <cell r="C364" t="str">
            <v>СЕА-10500000065/002</v>
          </cell>
          <cell r="D364">
            <v>105</v>
          </cell>
          <cell r="E364" t="str">
            <v>Автоколона № 4</v>
          </cell>
          <cell r="F364" t="str">
            <v>ІВАНОВ ЕДУАРД ВЯЧЕСЛАВОВИЧ</v>
          </cell>
          <cell r="G364">
            <v>110798.45</v>
          </cell>
          <cell r="H364">
            <v>61862.44</v>
          </cell>
          <cell r="I364">
            <v>48936.01</v>
          </cell>
          <cell r="J364" t="str">
            <v>30.11.2011</v>
          </cell>
          <cell r="K364" t="str">
            <v>31.05.2018</v>
          </cell>
          <cell r="L364">
            <v>52</v>
          </cell>
          <cell r="M364" t="str">
            <v>За рішенням КМДА</v>
          </cell>
          <cell r="N364" t="str">
            <v>ОЗ рах.231 БС 011004 Передавання т/е КТМ</v>
          </cell>
        </row>
        <row r="365">
          <cell r="C365" t="str">
            <v>СЕА-10500000038/004</v>
          </cell>
          <cell r="D365">
            <v>105</v>
          </cell>
          <cell r="E365" t="str">
            <v>Автоколона № 4</v>
          </cell>
          <cell r="F365" t="str">
            <v>ІВАНОВ ЕДУАРД ВЯЧЕСЛАВОВИЧ</v>
          </cell>
          <cell r="G365">
            <v>1</v>
          </cell>
          <cell r="H365">
            <v>0.25</v>
          </cell>
          <cell r="I365">
            <v>0.75</v>
          </cell>
          <cell r="J365" t="str">
            <v>30.11.2011</v>
          </cell>
          <cell r="K365" t="str">
            <v>31.05.2018</v>
          </cell>
          <cell r="L365">
            <v>52</v>
          </cell>
          <cell r="M365" t="str">
            <v>За рішенням КМДА</v>
          </cell>
          <cell r="N365" t="str">
            <v>ОЗ рах.949 БС 172004</v>
          </cell>
          <cell r="O365" t="str">
            <v>!</v>
          </cell>
        </row>
        <row r="366">
          <cell r="C366" t="str">
            <v>СЕА-10500000176/002</v>
          </cell>
          <cell r="D366">
            <v>105</v>
          </cell>
          <cell r="E366" t="str">
            <v>Автоколона № 4</v>
          </cell>
          <cell r="F366" t="str">
            <v>ІВАНОВ ЕДУАРД ВЯЧЕСЛАВОВИЧ</v>
          </cell>
          <cell r="G366">
            <v>1</v>
          </cell>
          <cell r="H366">
            <v>0.25</v>
          </cell>
          <cell r="I366">
            <v>0.75</v>
          </cell>
          <cell r="J366" t="str">
            <v>30.11.2011</v>
          </cell>
          <cell r="K366" t="str">
            <v>31.05.2018</v>
          </cell>
          <cell r="L366">
            <v>52</v>
          </cell>
          <cell r="M366" t="str">
            <v>За рішенням КМДА</v>
          </cell>
          <cell r="N366" t="str">
            <v>ОЗ рах.949 БС 172004</v>
          </cell>
          <cell r="O366" t="str">
            <v>!</v>
          </cell>
        </row>
        <row r="367">
          <cell r="C367" t="str">
            <v>СЕА-10500000003/002</v>
          </cell>
          <cell r="D367">
            <v>105</v>
          </cell>
          <cell r="E367" t="str">
            <v>Автоколона № 4</v>
          </cell>
          <cell r="F367" t="str">
            <v>ІВАНОВ ЕДУАРД ВЯЧЕСЛАВОВИЧ</v>
          </cell>
          <cell r="G367">
            <v>1</v>
          </cell>
          <cell r="H367">
            <v>0.25</v>
          </cell>
          <cell r="I367">
            <v>0.75</v>
          </cell>
          <cell r="J367" t="str">
            <v>30.11.2011</v>
          </cell>
          <cell r="K367" t="str">
            <v>31.05.2018</v>
          </cell>
          <cell r="L367">
            <v>52</v>
          </cell>
          <cell r="M367" t="str">
            <v>За рішенням КМДА</v>
          </cell>
          <cell r="N367" t="str">
            <v>ОЗ рах.949 БС 172004</v>
          </cell>
          <cell r="O367" t="str">
            <v>!</v>
          </cell>
        </row>
        <row r="368">
          <cell r="C368" t="str">
            <v>СЕА-10500000005/002</v>
          </cell>
          <cell r="D368">
            <v>105</v>
          </cell>
          <cell r="E368" t="str">
            <v>Автоколона № 4</v>
          </cell>
          <cell r="F368" t="str">
            <v>ІВАНОВ ЕДУАРД ВЯЧЕСЛАВОВИЧ</v>
          </cell>
          <cell r="G368">
            <v>1</v>
          </cell>
          <cell r="H368">
            <v>0.25</v>
          </cell>
          <cell r="I368">
            <v>0.75</v>
          </cell>
          <cell r="J368" t="str">
            <v>30.11.2011</v>
          </cell>
          <cell r="K368" t="str">
            <v>31.05.2018</v>
          </cell>
          <cell r="L368">
            <v>52</v>
          </cell>
          <cell r="M368" t="str">
            <v>За рішенням КМДА</v>
          </cell>
          <cell r="N368" t="str">
            <v>ОЗ рах.949 БС 172004</v>
          </cell>
          <cell r="O368" t="str">
            <v>!</v>
          </cell>
        </row>
        <row r="369">
          <cell r="C369" t="str">
            <v>СЕА-10500000004/002</v>
          </cell>
          <cell r="D369">
            <v>105</v>
          </cell>
          <cell r="E369" t="str">
            <v>Автоколона № 4</v>
          </cell>
          <cell r="F369" t="str">
            <v>ІВАНОВ ЕДУАРД ВЯЧЕСЛАВОВИЧ</v>
          </cell>
          <cell r="G369">
            <v>1</v>
          </cell>
          <cell r="H369">
            <v>0.25</v>
          </cell>
          <cell r="I369">
            <v>0.75</v>
          </cell>
          <cell r="J369" t="str">
            <v>30.11.2011</v>
          </cell>
          <cell r="K369" t="str">
            <v>31.05.2018</v>
          </cell>
          <cell r="L369">
            <v>52</v>
          </cell>
          <cell r="M369" t="str">
            <v>За рішенням КМДА</v>
          </cell>
          <cell r="N369" t="str">
            <v>ОЗ рах.949 БС 172004</v>
          </cell>
          <cell r="O369" t="str">
            <v>!</v>
          </cell>
        </row>
        <row r="370">
          <cell r="C370" t="str">
            <v>СЕА-10500007712/002</v>
          </cell>
          <cell r="D370">
            <v>105</v>
          </cell>
          <cell r="E370" t="str">
            <v>Автоколона № 4</v>
          </cell>
          <cell r="F370" t="str">
            <v>ІВАНОВ ЕДУАРД ВЯЧЕСЛАВОВИЧ</v>
          </cell>
          <cell r="G370">
            <v>1</v>
          </cell>
          <cell r="H370">
            <v>0.25</v>
          </cell>
          <cell r="I370">
            <v>0.75</v>
          </cell>
          <cell r="J370" t="str">
            <v>30.11.2011</v>
          </cell>
          <cell r="K370" t="str">
            <v>31.05.2018</v>
          </cell>
          <cell r="L370">
            <v>52</v>
          </cell>
          <cell r="M370" t="str">
            <v>За рішенням КМДА</v>
          </cell>
          <cell r="N370" t="str">
            <v>ОЗ рах.949 БС 172004</v>
          </cell>
          <cell r="O370" t="str">
            <v>!</v>
          </cell>
        </row>
        <row r="371">
          <cell r="C371" t="str">
            <v>СЕА-10500007690/002</v>
          </cell>
          <cell r="D371">
            <v>105</v>
          </cell>
          <cell r="E371" t="str">
            <v>Автоколона № 4</v>
          </cell>
          <cell r="F371" t="str">
            <v>ІВАНОВ ЕДУАРД ВЯЧЕСЛАВОВИЧ</v>
          </cell>
          <cell r="G371">
            <v>164974.82</v>
          </cell>
          <cell r="H371">
            <v>92110.93</v>
          </cell>
          <cell r="I371">
            <v>72863.89</v>
          </cell>
          <cell r="J371" t="str">
            <v>30.11.2011</v>
          </cell>
          <cell r="K371" t="str">
            <v>31.05.2018</v>
          </cell>
          <cell r="L371">
            <v>52</v>
          </cell>
          <cell r="M371" t="str">
            <v>За рішенням КМДА</v>
          </cell>
          <cell r="N371" t="str">
            <v>ОЗ рах.231 БС 011004 Передавання т/е КТМ</v>
          </cell>
        </row>
        <row r="372">
          <cell r="C372" t="str">
            <v>СЕА-10500007603/002</v>
          </cell>
          <cell r="D372">
            <v>105</v>
          </cell>
          <cell r="E372" t="str">
            <v>Автоколона № 4</v>
          </cell>
          <cell r="F372" t="str">
            <v>ІВАНОВ ЕДУАРД ВЯЧЕСЛАВОВИЧ</v>
          </cell>
          <cell r="G372">
            <v>17300</v>
          </cell>
          <cell r="H372">
            <v>16450.900000000001</v>
          </cell>
          <cell r="I372">
            <v>849.1</v>
          </cell>
          <cell r="J372" t="str">
            <v>09.04.2015</v>
          </cell>
          <cell r="K372" t="str">
            <v>31.05.2018</v>
          </cell>
          <cell r="L372">
            <v>52</v>
          </cell>
          <cell r="M372" t="str">
            <v>За рішенням КМДА</v>
          </cell>
          <cell r="N372" t="str">
            <v>ОЗ рах.231 БС 011004 Передавання т/е КТМ</v>
          </cell>
        </row>
        <row r="373">
          <cell r="C373" t="str">
            <v>СЕА-10500000072/002</v>
          </cell>
          <cell r="D373">
            <v>105</v>
          </cell>
          <cell r="E373" t="str">
            <v>Автоколона № 4</v>
          </cell>
          <cell r="F373" t="str">
            <v>ІВАНОВ ЕДУАРД ВЯЧЕСЛАВОВИЧ</v>
          </cell>
          <cell r="G373">
            <v>140.05000000000001</v>
          </cell>
          <cell r="H373">
            <v>71.19</v>
          </cell>
          <cell r="I373">
            <v>68.86</v>
          </cell>
          <cell r="J373" t="str">
            <v>01.12.2011</v>
          </cell>
          <cell r="K373" t="str">
            <v>31.05.2018</v>
          </cell>
          <cell r="L373">
            <v>52</v>
          </cell>
          <cell r="M373" t="str">
            <v>За рішенням КМДА</v>
          </cell>
          <cell r="N373" t="str">
            <v>ОЗ рах.949 БС 172004</v>
          </cell>
          <cell r="O373" t="str">
            <v>!</v>
          </cell>
        </row>
        <row r="374">
          <cell r="C374" t="str">
            <v>СЕА-10500000071/002</v>
          </cell>
          <cell r="D374">
            <v>105</v>
          </cell>
          <cell r="E374" t="str">
            <v>Автоколона № 4</v>
          </cell>
          <cell r="F374" t="str">
            <v>ІВАНОВ ЕДУАРД ВЯЧЕСЛАВОВИЧ</v>
          </cell>
          <cell r="G374">
            <v>133.38</v>
          </cell>
          <cell r="H374">
            <v>67.78</v>
          </cell>
          <cell r="I374">
            <v>65.599999999999994</v>
          </cell>
          <cell r="J374" t="str">
            <v>01.12.2011</v>
          </cell>
          <cell r="K374" t="str">
            <v>31.05.2018</v>
          </cell>
          <cell r="L374">
            <v>52</v>
          </cell>
          <cell r="M374" t="str">
            <v>За рішенням КМДА</v>
          </cell>
          <cell r="N374" t="str">
            <v>ОЗ рах.949 БС 172004</v>
          </cell>
          <cell r="O374" t="str">
            <v>!</v>
          </cell>
        </row>
        <row r="375">
          <cell r="C375" t="str">
            <v>СЕА-10500806904/002</v>
          </cell>
          <cell r="D375">
            <v>105</v>
          </cell>
          <cell r="E375" t="str">
            <v>Автоколона № 4</v>
          </cell>
          <cell r="F375" t="str">
            <v>ІВАНОВ ЕДУАРД ВЯЧЕСЛАВОВИЧ</v>
          </cell>
          <cell r="G375">
            <v>1</v>
          </cell>
          <cell r="H375">
            <v>0.25</v>
          </cell>
          <cell r="I375">
            <v>0.75</v>
          </cell>
          <cell r="J375" t="str">
            <v>01.12.2011</v>
          </cell>
          <cell r="K375" t="str">
            <v>31.05.2018</v>
          </cell>
          <cell r="L375">
            <v>52</v>
          </cell>
          <cell r="M375" t="str">
            <v>За рішенням КМДА</v>
          </cell>
          <cell r="N375" t="str">
            <v>ОЗ рах.949 БС 172004</v>
          </cell>
          <cell r="O375" t="str">
            <v>!</v>
          </cell>
        </row>
        <row r="376">
          <cell r="C376" t="str">
            <v>СЕА-10500007538/002</v>
          </cell>
          <cell r="D376">
            <v>105</v>
          </cell>
          <cell r="E376" t="str">
            <v>Автоколона № 4</v>
          </cell>
          <cell r="F376" t="str">
            <v>ІВАНОВ ЕДУАРД ВЯЧЕСЛАВОВИЧ</v>
          </cell>
          <cell r="G376">
            <v>1</v>
          </cell>
          <cell r="H376">
            <v>0.25</v>
          </cell>
          <cell r="I376">
            <v>0.75</v>
          </cell>
          <cell r="J376" t="str">
            <v>20.04.2012</v>
          </cell>
          <cell r="K376" t="str">
            <v>31.05.2018</v>
          </cell>
          <cell r="L376">
            <v>52</v>
          </cell>
          <cell r="M376" t="str">
            <v>За рішенням КМДА</v>
          </cell>
          <cell r="N376" t="str">
            <v>ОЗ рах.949 БС 172004</v>
          </cell>
          <cell r="O376" t="str">
            <v>!</v>
          </cell>
        </row>
        <row r="377">
          <cell r="C377" t="str">
            <v>АТ -10500007526/000</v>
          </cell>
          <cell r="D377">
            <v>105</v>
          </cell>
          <cell r="E377" t="str">
            <v>Автоколона № 4</v>
          </cell>
          <cell r="F377" t="str">
            <v>ІВАНОВ ЕДУАРД ВЯЧЕСЛАВОВИЧ</v>
          </cell>
          <cell r="G377">
            <v>6482.33</v>
          </cell>
          <cell r="H377">
            <v>1807.87</v>
          </cell>
          <cell r="I377">
            <v>4674.46</v>
          </cell>
          <cell r="J377" t="str">
            <v>01.12.2016</v>
          </cell>
          <cell r="K377" t="str">
            <v>31.05.2018</v>
          </cell>
          <cell r="L377">
            <v>52</v>
          </cell>
          <cell r="M377" t="str">
            <v>За рішенням КМДА</v>
          </cell>
          <cell r="N377" t="str">
            <v>ОЗ рах.949 БС 172004</v>
          </cell>
          <cell r="O377" t="str">
            <v>!</v>
          </cell>
        </row>
        <row r="378">
          <cell r="C378" t="str">
            <v>СЕА-10500007540/002</v>
          </cell>
          <cell r="D378">
            <v>105</v>
          </cell>
          <cell r="E378" t="str">
            <v>Автоколона № 4</v>
          </cell>
          <cell r="F378" t="str">
            <v>ІВАНОВ ЕДУАРД ВЯЧЕСЛАВОВИЧ</v>
          </cell>
          <cell r="G378">
            <v>125799.84</v>
          </cell>
          <cell r="H378">
            <v>19190.560000000001</v>
          </cell>
          <cell r="I378">
            <v>106609.28</v>
          </cell>
          <cell r="J378" t="str">
            <v>31.01.2018</v>
          </cell>
          <cell r="K378" t="str">
            <v>31.05.2018</v>
          </cell>
          <cell r="L378">
            <v>52</v>
          </cell>
          <cell r="M378" t="str">
            <v>За рішенням КМДА</v>
          </cell>
          <cell r="N378" t="str">
            <v>ОЗ рах.231 БС 011004 Передавання т/е КТМ</v>
          </cell>
        </row>
        <row r="379">
          <cell r="C379" t="str">
            <v>АТ -10500008117/001</v>
          </cell>
          <cell r="D379">
            <v>105</v>
          </cell>
          <cell r="E379" t="str">
            <v>Автоколона № 4</v>
          </cell>
          <cell r="F379" t="str">
            <v>ІВАНОВ ЕДУАРД ВЯЧЕСЛАВОВИЧ</v>
          </cell>
          <cell r="G379">
            <v>53489.47</v>
          </cell>
          <cell r="H379">
            <v>37739.81</v>
          </cell>
          <cell r="I379">
            <v>15749.66</v>
          </cell>
          <cell r="J379" t="str">
            <v>06.04.2017</v>
          </cell>
          <cell r="K379" t="str">
            <v>31.05.2018</v>
          </cell>
          <cell r="L379">
            <v>52</v>
          </cell>
          <cell r="M379" t="str">
            <v>За рішенням КМДА</v>
          </cell>
          <cell r="N379" t="str">
            <v>ОЗ рах.91 БС 022004</v>
          </cell>
        </row>
        <row r="380">
          <cell r="C380" t="str">
            <v>СЕА-10500008117/003</v>
          </cell>
          <cell r="D380">
            <v>105</v>
          </cell>
          <cell r="E380" t="str">
            <v>Автоколона № 4</v>
          </cell>
          <cell r="F380" t="str">
            <v>ІВАНОВ ЕДУАРД ВЯЧЕСЛАВОВИЧ</v>
          </cell>
          <cell r="G380">
            <v>7273.67</v>
          </cell>
          <cell r="H380">
            <v>6851.07</v>
          </cell>
          <cell r="I380">
            <v>422.6</v>
          </cell>
          <cell r="J380" t="str">
            <v>12.04.2017</v>
          </cell>
          <cell r="K380" t="str">
            <v>31.05.2018</v>
          </cell>
          <cell r="L380">
            <v>52</v>
          </cell>
          <cell r="M380" t="str">
            <v>За рішенням КМДА</v>
          </cell>
          <cell r="N380" t="str">
            <v>ОЗ рах.91 БС 022004</v>
          </cell>
        </row>
        <row r="381">
          <cell r="C381" t="str">
            <v>АТ -10500000071/001</v>
          </cell>
          <cell r="D381">
            <v>105</v>
          </cell>
          <cell r="E381" t="str">
            <v>Автоколона № 4</v>
          </cell>
          <cell r="F381" t="str">
            <v>ІВАНОВ ЕДУАРД ВЯЧЕСЛАВОВИЧ</v>
          </cell>
          <cell r="G381">
            <v>52332.1</v>
          </cell>
          <cell r="H381">
            <v>38037.699999999997</v>
          </cell>
          <cell r="I381">
            <v>14294.4</v>
          </cell>
          <cell r="J381" t="str">
            <v>15.03.2017</v>
          </cell>
          <cell r="K381" t="str">
            <v>31.05.2018</v>
          </cell>
          <cell r="L381">
            <v>52</v>
          </cell>
          <cell r="M381" t="str">
            <v>За рішенням КМДА</v>
          </cell>
          <cell r="N381" t="str">
            <v>ОЗ рах.949 БС 172004</v>
          </cell>
          <cell r="O381" t="str">
            <v>!</v>
          </cell>
        </row>
        <row r="382">
          <cell r="C382" t="str">
            <v>АТ -10511000000/000</v>
          </cell>
          <cell r="D382">
            <v>105</v>
          </cell>
          <cell r="E382" t="str">
            <v>Автоколона № 4</v>
          </cell>
          <cell r="F382" t="str">
            <v>ІВАНОВ ЕДУАРД ВЯЧЕСЛАВОВИЧ</v>
          </cell>
          <cell r="G382">
            <v>2002322.89</v>
          </cell>
          <cell r="H382">
            <v>50058.06</v>
          </cell>
          <cell r="I382">
            <v>1952264.83</v>
          </cell>
          <cell r="J382" t="str">
            <v>25.09.2018</v>
          </cell>
          <cell r="K382" t="str">
            <v>25.09.2018</v>
          </cell>
          <cell r="L382">
            <v>116</v>
          </cell>
          <cell r="M382" t="str">
            <v>Власні кошти</v>
          </cell>
          <cell r="N382" t="str">
            <v>ОЗ рах.231 БС 011004 Передавання т/е КТМ</v>
          </cell>
        </row>
        <row r="383">
          <cell r="C383" t="str">
            <v>АТ -105000000044/002</v>
          </cell>
          <cell r="D383">
            <v>105</v>
          </cell>
          <cell r="E383" t="str">
            <v>Автоколона № 4</v>
          </cell>
          <cell r="F383" t="str">
            <v>КОРОТКОРУЧКО ОЛЕКСАНДР МИКОЛАЙОВИЧ</v>
          </cell>
          <cell r="G383">
            <v>0.01</v>
          </cell>
          <cell r="H383">
            <v>0</v>
          </cell>
          <cell r="I383">
            <v>0.01</v>
          </cell>
          <cell r="J383" t="str">
            <v>31.10.2013</v>
          </cell>
          <cell r="K383" t="str">
            <v>30.11.2018</v>
          </cell>
          <cell r="L383">
            <v>118</v>
          </cell>
          <cell r="M383" t="str">
            <v>Власні кошти</v>
          </cell>
          <cell r="N383" t="str">
            <v>ОЗ рах.231 БС 011004 Передавання т/е КТМ</v>
          </cell>
        </row>
        <row r="384">
          <cell r="C384" t="str">
            <v>АТ -105000000044/003</v>
          </cell>
          <cell r="D384">
            <v>105</v>
          </cell>
          <cell r="E384" t="str">
            <v>Автоколона № 4</v>
          </cell>
          <cell r="F384" t="str">
            <v>КОРОТКОРУЧКО ОЛЕКСАНДР МИКОЛАЙОВИЧ</v>
          </cell>
          <cell r="G384">
            <v>4586.1099999999997</v>
          </cell>
          <cell r="H384">
            <v>38.22</v>
          </cell>
          <cell r="I384">
            <v>4547.8900000000003</v>
          </cell>
          <cell r="J384" t="str">
            <v>31.10.2013</v>
          </cell>
          <cell r="K384" t="str">
            <v>30.11.2018</v>
          </cell>
          <cell r="L384">
            <v>118</v>
          </cell>
          <cell r="M384" t="str">
            <v>Власні кошти</v>
          </cell>
          <cell r="N384" t="str">
            <v>ОЗ рах.231 БС 011004 Передавання т/е КТМ</v>
          </cell>
        </row>
        <row r="385">
          <cell r="C385" t="str">
            <v>АТ -105000000044/004</v>
          </cell>
          <cell r="D385">
            <v>105</v>
          </cell>
          <cell r="E385" t="str">
            <v>Автоколона № 4</v>
          </cell>
          <cell r="F385" t="str">
            <v>КОРОТКОРУЧКО ОЛЕКСАНДР МИКОЛАЙОВИЧ</v>
          </cell>
          <cell r="G385">
            <v>6054.26</v>
          </cell>
          <cell r="H385">
            <v>50.45</v>
          </cell>
          <cell r="I385">
            <v>6003.81</v>
          </cell>
          <cell r="J385" t="str">
            <v>31.10.2013</v>
          </cell>
          <cell r="K385" t="str">
            <v>30.11.2018</v>
          </cell>
          <cell r="L385">
            <v>118</v>
          </cell>
          <cell r="M385" t="str">
            <v>Власні кошти</v>
          </cell>
          <cell r="N385" t="str">
            <v>ОЗ рах.231 БС 011004 Передавання т/е КТМ</v>
          </cell>
        </row>
        <row r="386">
          <cell r="C386" t="str">
            <v>СЕА-10598210128/002</v>
          </cell>
          <cell r="D386">
            <v>105</v>
          </cell>
          <cell r="E386" t="str">
            <v>Автоколона № 5</v>
          </cell>
          <cell r="F386" t="str">
            <v>КОРОТКОРУЧКО ОЛЕКСАНДР МИКОЛАЙОВИЧ</v>
          </cell>
          <cell r="G386">
            <v>7299.4</v>
          </cell>
          <cell r="H386">
            <v>60.83</v>
          </cell>
          <cell r="I386">
            <v>7238.57</v>
          </cell>
          <cell r="J386" t="str">
            <v>01.12.2011</v>
          </cell>
          <cell r="K386" t="str">
            <v>30.11.2018</v>
          </cell>
          <cell r="L386">
            <v>118</v>
          </cell>
          <cell r="M386" t="str">
            <v>Власні кошти</v>
          </cell>
          <cell r="N386" t="str">
            <v>ОЗ рах.231 БС 011004 Передавання т/е КТМ</v>
          </cell>
        </row>
        <row r="387">
          <cell r="C387" t="str">
            <v>ТМ -10500031251/000</v>
          </cell>
          <cell r="D387">
            <v>105</v>
          </cell>
          <cell r="E387" t="str">
            <v>Автоколона № 5</v>
          </cell>
          <cell r="F387" t="str">
            <v>КОРОТКОРУЧКО ОЛЕКСАНДР МИКОЛАЙОВИЧ</v>
          </cell>
          <cell r="G387">
            <v>6299.17</v>
          </cell>
          <cell r="H387">
            <v>104.99</v>
          </cell>
          <cell r="I387">
            <v>6194.18</v>
          </cell>
          <cell r="J387" t="str">
            <v>29.02.2012</v>
          </cell>
          <cell r="K387" t="str">
            <v>30.11.2018</v>
          </cell>
          <cell r="L387">
            <v>58</v>
          </cell>
          <cell r="M387" t="str">
            <v>Власні кошти</v>
          </cell>
          <cell r="N387" t="str">
            <v>ОЗ рах.231 БС 011004 Передавання т/е КТМ</v>
          </cell>
        </row>
        <row r="388">
          <cell r="C388" t="str">
            <v>ТМ -10500031252/000</v>
          </cell>
          <cell r="D388">
            <v>105</v>
          </cell>
          <cell r="E388" t="str">
            <v>Автоколона № 5</v>
          </cell>
          <cell r="F388" t="str">
            <v>КОРОТКОРУЧКО ОЛЕКСАНДР МИКОЛАЙОВИЧ</v>
          </cell>
          <cell r="G388">
            <v>5400.8</v>
          </cell>
          <cell r="H388">
            <v>90.01</v>
          </cell>
          <cell r="I388">
            <v>5310.79</v>
          </cell>
          <cell r="J388" t="str">
            <v>29.02.2012</v>
          </cell>
          <cell r="K388" t="str">
            <v>30.11.2018</v>
          </cell>
          <cell r="L388">
            <v>58</v>
          </cell>
          <cell r="M388" t="str">
            <v>Власні кошти</v>
          </cell>
          <cell r="N388" t="str">
            <v>ОЗ рах.231 БС 011004 Передавання т/е КТМ</v>
          </cell>
        </row>
        <row r="389">
          <cell r="C389" t="str">
            <v>ТМ -10500031234/000</v>
          </cell>
          <cell r="D389">
            <v>105</v>
          </cell>
          <cell r="E389" t="str">
            <v>Автоколона № 5</v>
          </cell>
          <cell r="F389" t="str">
            <v>КОРОТКОРУЧКО ОЛЕКСАНДР МИКОЛАЙОВИЧ</v>
          </cell>
          <cell r="G389">
            <v>6812.53</v>
          </cell>
          <cell r="H389">
            <v>113.54</v>
          </cell>
          <cell r="I389">
            <v>6698.99</v>
          </cell>
          <cell r="J389" t="str">
            <v>29.02.2012</v>
          </cell>
          <cell r="K389" t="str">
            <v>30.11.2018</v>
          </cell>
          <cell r="L389">
            <v>58</v>
          </cell>
          <cell r="M389" t="str">
            <v>Власні кошти</v>
          </cell>
          <cell r="N389" t="str">
            <v>ОЗ рах.231 БС 011004 Передавання т/е КТМ</v>
          </cell>
        </row>
        <row r="390">
          <cell r="C390" t="str">
            <v>ТМ -10500031235/000</v>
          </cell>
          <cell r="D390">
            <v>105</v>
          </cell>
          <cell r="E390" t="str">
            <v>Автоколона № 5</v>
          </cell>
          <cell r="F390" t="str">
            <v>КОРОТКОРУЧКО ОЛЕКСАНДР МИКОЛАЙОВИЧ</v>
          </cell>
          <cell r="G390">
            <v>5529.13</v>
          </cell>
          <cell r="H390">
            <v>92.15</v>
          </cell>
          <cell r="I390">
            <v>5436.98</v>
          </cell>
          <cell r="J390" t="str">
            <v>29.02.2012</v>
          </cell>
          <cell r="K390" t="str">
            <v>30.11.2018</v>
          </cell>
          <cell r="L390">
            <v>58</v>
          </cell>
          <cell r="M390" t="str">
            <v>Власні кошти</v>
          </cell>
          <cell r="N390" t="str">
            <v>ОЗ рах.231 БС 011004 Передавання т/е КТМ</v>
          </cell>
        </row>
        <row r="391">
          <cell r="C391" t="str">
            <v>ТМ -10500031236/000</v>
          </cell>
          <cell r="D391">
            <v>105</v>
          </cell>
          <cell r="E391" t="str">
            <v>Автоколона № 5</v>
          </cell>
          <cell r="F391" t="str">
            <v>КОРОТКОРУЧКО ОЛЕКСАНДР МИКОЛАЙОВИЧ</v>
          </cell>
          <cell r="G391">
            <v>6812.53</v>
          </cell>
          <cell r="H391">
            <v>113.54</v>
          </cell>
          <cell r="I391">
            <v>6698.99</v>
          </cell>
          <cell r="J391" t="str">
            <v>29.02.2012</v>
          </cell>
          <cell r="K391" t="str">
            <v>30.11.2018</v>
          </cell>
          <cell r="L391">
            <v>58</v>
          </cell>
          <cell r="M391" t="str">
            <v>Власні кошти</v>
          </cell>
          <cell r="N391" t="str">
            <v>ОЗ рах.231 БС 011004 Передавання т/е КТМ</v>
          </cell>
        </row>
        <row r="392">
          <cell r="C392" t="str">
            <v>ТМ -10500031237/000</v>
          </cell>
          <cell r="D392">
            <v>105</v>
          </cell>
          <cell r="E392" t="str">
            <v>Автоколона № 5</v>
          </cell>
          <cell r="F392" t="str">
            <v>КОРОТКОРУЧКО ОЛЕКСАНДР МИКОЛАЙОВИЧ</v>
          </cell>
          <cell r="G392">
            <v>6812.53</v>
          </cell>
          <cell r="H392">
            <v>113.54</v>
          </cell>
          <cell r="I392">
            <v>6698.99</v>
          </cell>
          <cell r="J392" t="str">
            <v>29.02.2012</v>
          </cell>
          <cell r="K392" t="str">
            <v>30.11.2018</v>
          </cell>
          <cell r="L392">
            <v>58</v>
          </cell>
          <cell r="M392" t="str">
            <v>Власні кошти</v>
          </cell>
          <cell r="N392" t="str">
            <v>ОЗ рах.231 БС 011004 Передавання т/е КТМ</v>
          </cell>
        </row>
        <row r="393">
          <cell r="C393" t="str">
            <v>ТМ -10500031238/000</v>
          </cell>
          <cell r="D393">
            <v>105</v>
          </cell>
          <cell r="E393" t="str">
            <v>Автоколона № 5</v>
          </cell>
          <cell r="F393" t="str">
            <v>КОРОТКОРУЧКО ОЛЕКСАНДР МИКОЛАЙОВИЧ</v>
          </cell>
          <cell r="G393">
            <v>6812.53</v>
          </cell>
          <cell r="H393">
            <v>113.54</v>
          </cell>
          <cell r="I393">
            <v>6698.99</v>
          </cell>
          <cell r="J393" t="str">
            <v>29.02.2012</v>
          </cell>
          <cell r="K393" t="str">
            <v>30.11.2018</v>
          </cell>
          <cell r="L393">
            <v>58</v>
          </cell>
          <cell r="M393" t="str">
            <v>Власні кошти</v>
          </cell>
          <cell r="N393" t="str">
            <v>ОЗ рах.231 БС 011004 Передавання т/е КТМ</v>
          </cell>
        </row>
        <row r="394">
          <cell r="C394" t="str">
            <v>ТМ -10500031239/000</v>
          </cell>
          <cell r="D394">
            <v>105</v>
          </cell>
          <cell r="E394" t="str">
            <v>Автоколона № 5</v>
          </cell>
          <cell r="F394" t="str">
            <v>КОРОТКОРУЧКО ОЛЕКСАНДР МИКОЛАЙОВИЧ</v>
          </cell>
          <cell r="G394">
            <v>6620.02</v>
          </cell>
          <cell r="H394">
            <v>110.33</v>
          </cell>
          <cell r="I394">
            <v>6509.69</v>
          </cell>
          <cell r="J394" t="str">
            <v>29.02.2012</v>
          </cell>
          <cell r="K394" t="str">
            <v>30.11.2018</v>
          </cell>
          <cell r="L394">
            <v>58</v>
          </cell>
          <cell r="M394" t="str">
            <v>Власні кошти</v>
          </cell>
          <cell r="N394" t="str">
            <v>ОЗ рах.231 БС 011004 Передавання т/е КТМ</v>
          </cell>
        </row>
        <row r="395">
          <cell r="C395" t="str">
            <v>ТМ -10500031240/000</v>
          </cell>
          <cell r="D395">
            <v>105</v>
          </cell>
          <cell r="E395" t="str">
            <v>Автоколона № 5</v>
          </cell>
          <cell r="F395" t="str">
            <v>КОРОТКОРУЧКО ОЛЕКСАНДР МИКОЛАЙОВИЧ</v>
          </cell>
          <cell r="G395">
            <v>5978.32</v>
          </cell>
          <cell r="H395">
            <v>99.64</v>
          </cell>
          <cell r="I395">
            <v>5878.68</v>
          </cell>
          <cell r="J395" t="str">
            <v>29.02.2012</v>
          </cell>
          <cell r="K395" t="str">
            <v>30.11.2018</v>
          </cell>
          <cell r="L395">
            <v>58</v>
          </cell>
          <cell r="M395" t="str">
            <v>Власні кошти</v>
          </cell>
          <cell r="N395" t="str">
            <v>ОЗ рах.231 БС 011004 Передавання т/е КТМ</v>
          </cell>
        </row>
        <row r="396">
          <cell r="C396" t="str">
            <v>ТМ -10500031241/000</v>
          </cell>
          <cell r="D396">
            <v>105</v>
          </cell>
          <cell r="E396" t="str">
            <v>Автоколона № 5</v>
          </cell>
          <cell r="F396" t="str">
            <v>КОРОТКОРУЧКО ОЛЕКСАНДР МИКОЛАЙОВИЧ</v>
          </cell>
          <cell r="G396">
            <v>6812.52</v>
          </cell>
          <cell r="H396">
            <v>113.54</v>
          </cell>
          <cell r="I396">
            <v>6698.98</v>
          </cell>
          <cell r="J396" t="str">
            <v>29.02.2012</v>
          </cell>
          <cell r="K396" t="str">
            <v>30.11.2018</v>
          </cell>
          <cell r="L396">
            <v>58</v>
          </cell>
          <cell r="M396" t="str">
            <v>Власні кошти</v>
          </cell>
          <cell r="N396" t="str">
            <v>ОЗ рах.231 БС 011004 Передавання т/е КТМ</v>
          </cell>
        </row>
        <row r="397">
          <cell r="C397" t="str">
            <v>ТМ -10500031242/000</v>
          </cell>
          <cell r="D397">
            <v>105</v>
          </cell>
          <cell r="E397" t="str">
            <v>Автоколона № 5</v>
          </cell>
          <cell r="F397" t="str">
            <v>КОРОТКОРУЧКО ОЛЕКСАНДР МИКОЛАЙОВИЧ</v>
          </cell>
          <cell r="G397">
            <v>6555.85</v>
          </cell>
          <cell r="H397">
            <v>109.26</v>
          </cell>
          <cell r="I397">
            <v>6446.59</v>
          </cell>
          <cell r="J397" t="str">
            <v>29.02.2012</v>
          </cell>
          <cell r="K397" t="str">
            <v>30.11.2018</v>
          </cell>
          <cell r="L397">
            <v>58</v>
          </cell>
          <cell r="M397" t="str">
            <v>Власні кошти</v>
          </cell>
          <cell r="N397" t="str">
            <v>ОЗ рах.231 БС 011004 Передавання т/е КТМ</v>
          </cell>
        </row>
        <row r="398">
          <cell r="C398" t="str">
            <v>ТМ -10500031243/000</v>
          </cell>
          <cell r="D398">
            <v>105</v>
          </cell>
          <cell r="E398" t="str">
            <v>Автоколона № 5</v>
          </cell>
          <cell r="F398" t="str">
            <v>КОРОТКОРУЧКО ОЛЕКСАНДР МИКОЛАЙОВИЧ</v>
          </cell>
          <cell r="G398">
            <v>6812.53</v>
          </cell>
          <cell r="H398">
            <v>113.54</v>
          </cell>
          <cell r="I398">
            <v>6698.99</v>
          </cell>
          <cell r="J398" t="str">
            <v>29.02.2012</v>
          </cell>
          <cell r="K398" t="str">
            <v>30.11.2018</v>
          </cell>
          <cell r="L398">
            <v>58</v>
          </cell>
          <cell r="M398" t="str">
            <v>Власні кошти</v>
          </cell>
          <cell r="N398" t="str">
            <v>ОЗ рах.231 БС 011004 Передавання т/е КТМ</v>
          </cell>
        </row>
        <row r="399">
          <cell r="C399" t="str">
            <v>ТМ -10500031245/000</v>
          </cell>
          <cell r="D399">
            <v>105</v>
          </cell>
          <cell r="E399" t="str">
            <v>Автоколона № 5</v>
          </cell>
          <cell r="F399" t="str">
            <v>КОРОТКОРУЧКО ОЛЕКСАНДР МИКОЛАЙОВИЧ</v>
          </cell>
          <cell r="G399">
            <v>6427.51</v>
          </cell>
          <cell r="H399">
            <v>107.13</v>
          </cell>
          <cell r="I399">
            <v>6320.38</v>
          </cell>
          <cell r="J399" t="str">
            <v>29.02.2012</v>
          </cell>
          <cell r="K399" t="str">
            <v>30.11.2018</v>
          </cell>
          <cell r="L399">
            <v>58</v>
          </cell>
          <cell r="M399" t="str">
            <v>Власні кошти</v>
          </cell>
          <cell r="N399" t="str">
            <v>ОЗ рах.231 БС 011004 Передавання т/е КТМ</v>
          </cell>
        </row>
        <row r="400">
          <cell r="C400" t="str">
            <v>ТМ -10500031246/000</v>
          </cell>
          <cell r="D400">
            <v>105</v>
          </cell>
          <cell r="E400" t="str">
            <v>Автоколона № 5</v>
          </cell>
          <cell r="F400" t="str">
            <v>КОРОТКОРУЧКО ОЛЕКСАНДР МИКОЛАЙОВИЧ</v>
          </cell>
          <cell r="G400">
            <v>6491.68</v>
          </cell>
          <cell r="H400">
            <v>108.19</v>
          </cell>
          <cell r="I400">
            <v>6383.49</v>
          </cell>
          <cell r="J400" t="str">
            <v>29.02.2012</v>
          </cell>
          <cell r="K400" t="str">
            <v>30.11.2018</v>
          </cell>
          <cell r="L400">
            <v>58</v>
          </cell>
          <cell r="M400" t="str">
            <v>Власні кошти</v>
          </cell>
          <cell r="N400" t="str">
            <v>ОЗ рах.231 БС 011004 Передавання т/е КТМ</v>
          </cell>
        </row>
        <row r="401">
          <cell r="C401" t="str">
            <v>ТМ -10500031247/000</v>
          </cell>
          <cell r="D401">
            <v>105</v>
          </cell>
          <cell r="E401" t="str">
            <v>Автоколона № 5</v>
          </cell>
          <cell r="F401" t="str">
            <v>КОРОТКОРУЧКО ОЛЕКСАНДР МИКОЛАЙОВИЧ</v>
          </cell>
          <cell r="G401">
            <v>5657.48</v>
          </cell>
          <cell r="H401">
            <v>94.29</v>
          </cell>
          <cell r="I401">
            <v>5563.19</v>
          </cell>
          <cell r="J401" t="str">
            <v>29.02.2012</v>
          </cell>
          <cell r="K401" t="str">
            <v>30.11.2018</v>
          </cell>
          <cell r="L401">
            <v>58</v>
          </cell>
          <cell r="M401" t="str">
            <v>Власні кошти</v>
          </cell>
          <cell r="N401" t="str">
            <v>ОЗ рах.231 БС 011004 Передавання т/е КТМ</v>
          </cell>
        </row>
        <row r="402">
          <cell r="C402" t="str">
            <v>ТМ -10500031248/000</v>
          </cell>
          <cell r="D402">
            <v>105</v>
          </cell>
          <cell r="E402" t="str">
            <v>Автоколона № 5</v>
          </cell>
          <cell r="F402" t="str">
            <v>КОРОТКОРУЧКО ОЛЕКСАНДР МИКОЛАЙОВИЧ</v>
          </cell>
          <cell r="G402">
            <v>5593.3</v>
          </cell>
          <cell r="H402">
            <v>93.22</v>
          </cell>
          <cell r="I402">
            <v>5500.08</v>
          </cell>
          <cell r="J402" t="str">
            <v>29.02.2012</v>
          </cell>
          <cell r="K402" t="str">
            <v>30.11.2018</v>
          </cell>
          <cell r="L402">
            <v>58</v>
          </cell>
          <cell r="M402" t="str">
            <v>Власні кошти</v>
          </cell>
          <cell r="N402" t="str">
            <v>ОЗ рах.231 БС 011004 Передавання т/е КТМ</v>
          </cell>
        </row>
        <row r="403">
          <cell r="C403" t="str">
            <v>ТМ -10500031249/000</v>
          </cell>
          <cell r="D403">
            <v>105</v>
          </cell>
          <cell r="E403" t="str">
            <v>Автоколона № 5</v>
          </cell>
          <cell r="F403" t="str">
            <v>КОРОТКОРУЧКО ОЛЕКСАНДР МИКОЛАЙОВИЧ</v>
          </cell>
          <cell r="G403">
            <v>6363.34</v>
          </cell>
          <cell r="H403">
            <v>106.06</v>
          </cell>
          <cell r="I403">
            <v>6257.28</v>
          </cell>
          <cell r="J403" t="str">
            <v>29.02.2012</v>
          </cell>
          <cell r="K403" t="str">
            <v>30.11.2018</v>
          </cell>
          <cell r="L403">
            <v>58</v>
          </cell>
          <cell r="M403" t="str">
            <v>Власні кошти</v>
          </cell>
          <cell r="N403" t="str">
            <v>ОЗ рах.231 БС 011004 Передавання т/е КТМ</v>
          </cell>
        </row>
        <row r="404">
          <cell r="C404" t="str">
            <v>ТМ -10500031250/000</v>
          </cell>
          <cell r="D404">
            <v>105</v>
          </cell>
          <cell r="E404" t="str">
            <v>Автоколона № 5</v>
          </cell>
          <cell r="F404" t="str">
            <v>КОРОТКОРУЧКО ОЛЕКСАНДР МИКОЛАЙОВИЧ</v>
          </cell>
          <cell r="G404">
            <v>6812.53</v>
          </cell>
          <cell r="H404">
            <v>113.54</v>
          </cell>
          <cell r="I404">
            <v>6698.99</v>
          </cell>
          <cell r="J404" t="str">
            <v>29.02.2012</v>
          </cell>
          <cell r="K404" t="str">
            <v>30.11.2018</v>
          </cell>
          <cell r="L404">
            <v>58</v>
          </cell>
          <cell r="M404" t="str">
            <v>Власні кошти</v>
          </cell>
          <cell r="N404" t="str">
            <v>ОЗ рах.231 БС 011004 Передавання т/е КТМ</v>
          </cell>
        </row>
        <row r="405">
          <cell r="C405" t="str">
            <v>ТМ -10500031254/000</v>
          </cell>
          <cell r="D405">
            <v>105</v>
          </cell>
          <cell r="E405" t="str">
            <v>Автоколона № 5</v>
          </cell>
          <cell r="F405" t="str">
            <v>КОРОТКОРУЧКО ОЛЕКСАНДР МИКОЛАЙОВИЧ</v>
          </cell>
          <cell r="G405">
            <v>329787.92</v>
          </cell>
          <cell r="H405">
            <v>5496.47</v>
          </cell>
          <cell r="I405">
            <v>324291.45</v>
          </cell>
          <cell r="J405" t="str">
            <v>31.05.2012</v>
          </cell>
          <cell r="K405" t="str">
            <v>30.11.2018</v>
          </cell>
          <cell r="L405">
            <v>58</v>
          </cell>
          <cell r="M405" t="str">
            <v>Власні кошти</v>
          </cell>
          <cell r="N405" t="str">
            <v>ОЗ рах.231 БС 011004 Передавання т/е КТМ</v>
          </cell>
        </row>
        <row r="406">
          <cell r="C406" t="str">
            <v>ТМ -10500031255/000</v>
          </cell>
          <cell r="D406">
            <v>105</v>
          </cell>
          <cell r="E406" t="str">
            <v>Автоколона № 5</v>
          </cell>
          <cell r="F406" t="str">
            <v>КОРОТКОРУЧКО ОЛЕКСАНДР МИКОЛАЙОВИЧ</v>
          </cell>
          <cell r="G406">
            <v>329787.92</v>
          </cell>
          <cell r="H406">
            <v>5496.47</v>
          </cell>
          <cell r="I406">
            <v>324291.45</v>
          </cell>
          <cell r="J406" t="str">
            <v>31.05.2012</v>
          </cell>
          <cell r="K406" t="str">
            <v>30.11.2018</v>
          </cell>
          <cell r="L406">
            <v>58</v>
          </cell>
          <cell r="M406" t="str">
            <v>Власні кошти</v>
          </cell>
          <cell r="N406" t="str">
            <v>ОЗ рах.231 БС 011004 Передавання т/е КТМ</v>
          </cell>
        </row>
        <row r="407">
          <cell r="C407" t="str">
            <v>АТ -105000000052/002</v>
          </cell>
          <cell r="D407">
            <v>105</v>
          </cell>
          <cell r="E407" t="str">
            <v>Автоколона № 5</v>
          </cell>
          <cell r="F407" t="str">
            <v>КОРОТКОРУЧКО ОЛЕКСАНДР МИКОЛАЙОВИЧ</v>
          </cell>
          <cell r="G407">
            <v>8512.18</v>
          </cell>
          <cell r="H407">
            <v>70.930000000000007</v>
          </cell>
          <cell r="I407">
            <v>8441.25</v>
          </cell>
          <cell r="J407" t="str">
            <v>17.01.2014</v>
          </cell>
          <cell r="K407" t="str">
            <v>30.11.2018</v>
          </cell>
          <cell r="L407">
            <v>118</v>
          </cell>
          <cell r="M407" t="str">
            <v>Власні кошти</v>
          </cell>
          <cell r="N407" t="str">
            <v>ОЗ рах.231 БС 011004 Передавання т/е КТМ</v>
          </cell>
        </row>
        <row r="408">
          <cell r="C408" t="str">
            <v>СЕА-10598210129/002</v>
          </cell>
          <cell r="D408">
            <v>105</v>
          </cell>
          <cell r="E408" t="str">
            <v>Автоколона № 5</v>
          </cell>
          <cell r="F408" t="str">
            <v>КОРОТКОРУЧКО ОЛЕКСАНДР МИКОЛАЙОВИЧ</v>
          </cell>
          <cell r="G408">
            <v>3293.52</v>
          </cell>
          <cell r="H408">
            <v>27.45</v>
          </cell>
          <cell r="I408">
            <v>3266.07</v>
          </cell>
          <cell r="J408" t="str">
            <v>01.12.2011</v>
          </cell>
          <cell r="K408" t="str">
            <v>30.11.2018</v>
          </cell>
          <cell r="L408">
            <v>118</v>
          </cell>
          <cell r="M408" t="str">
            <v>Власні кошти</v>
          </cell>
          <cell r="N408" t="str">
            <v>ОЗ рах.231 БС 011004 Передавання т/е КТМ</v>
          </cell>
        </row>
        <row r="409">
          <cell r="C409" t="str">
            <v>АТ -105000000052/001</v>
          </cell>
          <cell r="D409">
            <v>105</v>
          </cell>
          <cell r="E409" t="str">
            <v>Автоколона № 5</v>
          </cell>
          <cell r="F409" t="str">
            <v>КОРОТКОРУЧКО ОЛЕКСАНДР МИКОЛАЙОВИЧ</v>
          </cell>
          <cell r="G409">
            <v>437278.82</v>
          </cell>
          <cell r="H409">
            <v>7052.88</v>
          </cell>
          <cell r="I409">
            <v>430225.94</v>
          </cell>
          <cell r="J409" t="str">
            <v>30.12.2013</v>
          </cell>
          <cell r="K409" t="str">
            <v>30.11.2018</v>
          </cell>
          <cell r="L409">
            <v>60</v>
          </cell>
          <cell r="M409" t="str">
            <v>Власні кошти</v>
          </cell>
          <cell r="N409" t="str">
            <v>ОЗ рах.231 БС 011004 Передавання т/е КТМ</v>
          </cell>
        </row>
        <row r="410">
          <cell r="C410" t="str">
            <v>АТ -105000000044/001</v>
          </cell>
          <cell r="D410">
            <v>105</v>
          </cell>
          <cell r="E410" t="str">
            <v>Автоколона № 5</v>
          </cell>
          <cell r="F410" t="str">
            <v>КОРОТКОРУЧКО ОЛЕКСАНДР МИКОЛАЙОВИЧ</v>
          </cell>
          <cell r="G410">
            <v>897028.82</v>
          </cell>
          <cell r="H410">
            <v>14468.21</v>
          </cell>
          <cell r="I410">
            <v>882560.61</v>
          </cell>
          <cell r="J410" t="str">
            <v>31.10.2013</v>
          </cell>
          <cell r="K410" t="str">
            <v>30.11.2018</v>
          </cell>
          <cell r="L410">
            <v>60</v>
          </cell>
          <cell r="M410" t="str">
            <v>Власні кошти</v>
          </cell>
          <cell r="N410" t="str">
            <v>ОЗ рах.231 БС 011004 Передавання т/е КТМ</v>
          </cell>
        </row>
        <row r="411">
          <cell r="C411" t="str">
            <v>СЕА-10598210166/000</v>
          </cell>
          <cell r="D411">
            <v>105</v>
          </cell>
          <cell r="E411" t="str">
            <v>Автоколона № 5</v>
          </cell>
          <cell r="F411" t="str">
            <v>КОРОТКОРУЧКО ОЛЕКСАНДР МИКОЛАЙОВИЧ</v>
          </cell>
          <cell r="G411">
            <v>85695.82</v>
          </cell>
          <cell r="H411">
            <v>1428.26</v>
          </cell>
          <cell r="I411">
            <v>84267.56</v>
          </cell>
          <cell r="J411" t="str">
            <v>30.11.2011</v>
          </cell>
          <cell r="K411" t="str">
            <v>30.11.2018</v>
          </cell>
          <cell r="L411">
            <v>58</v>
          </cell>
          <cell r="M411" t="str">
            <v>Власні кошти</v>
          </cell>
          <cell r="N411" t="str">
            <v>ОЗ рах.231 БС 011004 Передавання т/е КТМ</v>
          </cell>
        </row>
        <row r="412">
          <cell r="C412" t="str">
            <v>СЕА-10598210160/000</v>
          </cell>
          <cell r="D412">
            <v>105</v>
          </cell>
          <cell r="E412" t="str">
            <v>Автоколона № 5</v>
          </cell>
          <cell r="F412" t="str">
            <v>КОРОТКОРУЧКО ОЛЕКСАНДР МИКОЛАЙОВИЧ</v>
          </cell>
          <cell r="G412">
            <v>91195.82</v>
          </cell>
          <cell r="H412">
            <v>1519.93</v>
          </cell>
          <cell r="I412">
            <v>89675.89</v>
          </cell>
          <cell r="J412" t="str">
            <v>30.11.2011</v>
          </cell>
          <cell r="K412" t="str">
            <v>30.11.2018</v>
          </cell>
          <cell r="L412">
            <v>58</v>
          </cell>
          <cell r="M412" t="str">
            <v>Власні кошти</v>
          </cell>
          <cell r="N412" t="str">
            <v>ОЗ рах.231 БС 011004 Передавання т/е КТМ</v>
          </cell>
        </row>
        <row r="413">
          <cell r="C413" t="str">
            <v>СЕА-10598210146/000</v>
          </cell>
          <cell r="D413">
            <v>105</v>
          </cell>
          <cell r="E413" t="str">
            <v>Автоколона № 5</v>
          </cell>
          <cell r="F413" t="str">
            <v>КОРОТКОРУЧКО ОЛЕКСАНДР МИКОЛАЙОВИЧ</v>
          </cell>
          <cell r="G413">
            <v>85696.14</v>
          </cell>
          <cell r="H413">
            <v>1428.27</v>
          </cell>
          <cell r="I413">
            <v>84267.87</v>
          </cell>
          <cell r="J413" t="str">
            <v>20.09.2011</v>
          </cell>
          <cell r="K413" t="str">
            <v>30.11.2018</v>
          </cell>
          <cell r="L413">
            <v>58</v>
          </cell>
          <cell r="M413" t="str">
            <v>Власні кошти</v>
          </cell>
          <cell r="N413" t="str">
            <v>ОЗ рах.231 БС 011004 Передавання т/е КТМ</v>
          </cell>
        </row>
        <row r="414">
          <cell r="C414" t="str">
            <v>СЕА-10598210144/000</v>
          </cell>
          <cell r="D414">
            <v>105</v>
          </cell>
          <cell r="E414" t="str">
            <v>Автоколона № 5</v>
          </cell>
          <cell r="F414" t="str">
            <v>КОРОТКОРУЧКО ОЛЕКСАНДР МИКОЛАЙОВИЧ</v>
          </cell>
          <cell r="G414">
            <v>80278.820000000007</v>
          </cell>
          <cell r="H414">
            <v>1337.98</v>
          </cell>
          <cell r="I414">
            <v>78940.84</v>
          </cell>
          <cell r="J414" t="str">
            <v>20.09.2011</v>
          </cell>
          <cell r="K414" t="str">
            <v>30.11.2018</v>
          </cell>
          <cell r="L414">
            <v>58</v>
          </cell>
          <cell r="M414" t="str">
            <v>Власні кошти</v>
          </cell>
          <cell r="N414" t="str">
            <v>ОЗ рах.231 БС 011004 Передавання т/е КТМ</v>
          </cell>
        </row>
        <row r="415">
          <cell r="C415" t="str">
            <v>СЕА-10598210129/001</v>
          </cell>
          <cell r="D415">
            <v>105</v>
          </cell>
          <cell r="E415" t="str">
            <v>Автоколона № 5</v>
          </cell>
          <cell r="F415" t="str">
            <v>КОРОТКОРУЧКО ОЛЕКСАНДР МИКОЛАЙОВИЧ</v>
          </cell>
          <cell r="G415">
            <v>377195.82</v>
          </cell>
          <cell r="H415">
            <v>6286.6</v>
          </cell>
          <cell r="I415">
            <v>370909.22</v>
          </cell>
          <cell r="J415" t="str">
            <v>22.08.2011</v>
          </cell>
          <cell r="K415" t="str">
            <v>30.11.2018</v>
          </cell>
          <cell r="L415">
            <v>58</v>
          </cell>
          <cell r="M415" t="str">
            <v>Власні кошти</v>
          </cell>
          <cell r="N415" t="str">
            <v>ОЗ рах.231 БС 011004 Передавання т/е КТМ</v>
          </cell>
        </row>
        <row r="416">
          <cell r="C416" t="str">
            <v>СЕА-10598210128/001</v>
          </cell>
          <cell r="D416">
            <v>105</v>
          </cell>
          <cell r="E416" t="str">
            <v>Автоколона № 5</v>
          </cell>
          <cell r="F416" t="str">
            <v>КОРОТКОРУЧКО ОЛЕКСАНДР МИКОЛАЙОВИЧ</v>
          </cell>
          <cell r="G416">
            <v>413362.82</v>
          </cell>
          <cell r="H416">
            <v>6889.38</v>
          </cell>
          <cell r="I416">
            <v>406473.44</v>
          </cell>
          <cell r="J416" t="str">
            <v>29.07.2011</v>
          </cell>
          <cell r="K416" t="str">
            <v>30.11.2018</v>
          </cell>
          <cell r="L416">
            <v>58</v>
          </cell>
          <cell r="M416" t="str">
            <v>Власні кошти</v>
          </cell>
          <cell r="N416" t="str">
            <v>ОЗ рах.231 БС 011004 Передавання т/е КТМ</v>
          </cell>
        </row>
        <row r="417">
          <cell r="C417" t="str">
            <v>ЕС -10500310993/000</v>
          </cell>
          <cell r="D417">
            <v>105</v>
          </cell>
          <cell r="E417" t="str">
            <v>Автоколона № 5</v>
          </cell>
          <cell r="F417" t="str">
            <v>КОРОТКОРУЧКО ОЛЕКСАНДР МИКОЛАЙОВИЧ</v>
          </cell>
          <cell r="G417">
            <v>43779.42</v>
          </cell>
          <cell r="H417">
            <v>729.66</v>
          </cell>
          <cell r="I417">
            <v>43049.760000000002</v>
          </cell>
          <cell r="J417" t="str">
            <v>11.02.2007</v>
          </cell>
          <cell r="K417" t="str">
            <v>30.11.2018</v>
          </cell>
          <cell r="L417">
            <v>58</v>
          </cell>
          <cell r="M417" t="str">
            <v>Власні кошти</v>
          </cell>
          <cell r="N417" t="str">
            <v>ОЗ рах.231 БС 011004 Передавання т/е КТМ</v>
          </cell>
        </row>
        <row r="418">
          <cell r="C418" t="str">
            <v>СЕА-10510000023/000</v>
          </cell>
          <cell r="D418">
            <v>105</v>
          </cell>
          <cell r="E418" t="str">
            <v>Автоколона № 5</v>
          </cell>
          <cell r="F418" t="str">
            <v>КОРОТКОРУЧКО ОЛЕКСАНДР МИКОЛАЙОВИЧ</v>
          </cell>
          <cell r="G418">
            <v>41113.42</v>
          </cell>
          <cell r="H418">
            <v>685.22</v>
          </cell>
          <cell r="I418">
            <v>40428.199999999997</v>
          </cell>
          <cell r="J418" t="str">
            <v>04.01.2007</v>
          </cell>
          <cell r="K418" t="str">
            <v>30.11.2018</v>
          </cell>
          <cell r="L418">
            <v>58</v>
          </cell>
          <cell r="M418" t="str">
            <v>Власні кошти</v>
          </cell>
          <cell r="N418" t="str">
            <v>ОЗ рах.231 БС 011004 Передавання т/е КТМ</v>
          </cell>
        </row>
        <row r="419">
          <cell r="C419" t="str">
            <v>СЕА-10510000031/000</v>
          </cell>
          <cell r="D419">
            <v>105</v>
          </cell>
          <cell r="E419" t="str">
            <v>Автоколона № 5</v>
          </cell>
          <cell r="F419" t="str">
            <v>КОРОТКОРУЧКО ОЛЕКСАНДР МИКОЛАЙОВИЧ</v>
          </cell>
          <cell r="G419">
            <v>39863.65</v>
          </cell>
          <cell r="H419">
            <v>664.39</v>
          </cell>
          <cell r="I419">
            <v>39199.26</v>
          </cell>
          <cell r="J419" t="str">
            <v>20.02.2007</v>
          </cell>
          <cell r="K419" t="str">
            <v>30.11.2018</v>
          </cell>
          <cell r="L419">
            <v>58</v>
          </cell>
          <cell r="M419" t="str">
            <v>Власні кошти</v>
          </cell>
          <cell r="N419" t="str">
            <v>ОЗ рах.231 БС 011004 Передавання т/е КТМ</v>
          </cell>
        </row>
        <row r="420">
          <cell r="C420" t="str">
            <v>СЕА-10510000105/000</v>
          </cell>
          <cell r="D420">
            <v>105</v>
          </cell>
          <cell r="E420" t="str">
            <v>Автоколона № 5</v>
          </cell>
          <cell r="F420" t="str">
            <v>КОРОТКОРУЧКО ОЛЕКСАНДР МИКОЛАЙОВИЧ</v>
          </cell>
          <cell r="G420">
            <v>465696.42</v>
          </cell>
          <cell r="H420">
            <v>7761.61</v>
          </cell>
          <cell r="I420">
            <v>457934.81</v>
          </cell>
          <cell r="J420" t="str">
            <v>14.04.2008</v>
          </cell>
          <cell r="K420" t="str">
            <v>30.11.2018</v>
          </cell>
          <cell r="L420">
            <v>58</v>
          </cell>
          <cell r="M420" t="str">
            <v>Власні кошти</v>
          </cell>
          <cell r="N420" t="str">
            <v>ОЗ рах.231 БС 011004 Передавання т/е КТМ</v>
          </cell>
        </row>
        <row r="421">
          <cell r="C421" t="str">
            <v>СЕА-10500005127/000</v>
          </cell>
          <cell r="D421">
            <v>105</v>
          </cell>
          <cell r="E421" t="str">
            <v>Автоколона № 5</v>
          </cell>
          <cell r="F421" t="str">
            <v>КОРОТКОРУЧКО ОЛЕКСАНДР МИКОЛАЙОВИЧ</v>
          </cell>
          <cell r="G421">
            <v>46196.42</v>
          </cell>
          <cell r="H421">
            <v>769.94</v>
          </cell>
          <cell r="I421">
            <v>45426.48</v>
          </cell>
          <cell r="J421" t="str">
            <v>04.01.2006</v>
          </cell>
          <cell r="K421" t="str">
            <v>30.11.2018</v>
          </cell>
          <cell r="L421">
            <v>58</v>
          </cell>
          <cell r="M421" t="str">
            <v>Власні кошти</v>
          </cell>
          <cell r="N421" t="str">
            <v>ОЗ рах.231 БС 011004 Передавання т/е КТМ</v>
          </cell>
        </row>
        <row r="422">
          <cell r="C422" t="str">
            <v>СЕА-10500005130/000</v>
          </cell>
          <cell r="D422">
            <v>105</v>
          </cell>
          <cell r="E422" t="str">
            <v>Автоколона № 5</v>
          </cell>
          <cell r="F422" t="str">
            <v>КОРОТКОРУЧКО ОЛЕКСАНДР МИКОЛАЙОВИЧ</v>
          </cell>
          <cell r="G422">
            <v>44946.42</v>
          </cell>
          <cell r="H422">
            <v>749.11</v>
          </cell>
          <cell r="I422">
            <v>44197.31</v>
          </cell>
          <cell r="J422" t="str">
            <v>03.02.2006</v>
          </cell>
          <cell r="K422" t="str">
            <v>30.11.2018</v>
          </cell>
          <cell r="L422">
            <v>58</v>
          </cell>
          <cell r="M422" t="str">
            <v>Власні кошти</v>
          </cell>
          <cell r="N422" t="str">
            <v>ОЗ рах.231 БС 011004 Передавання т/е КТМ</v>
          </cell>
        </row>
        <row r="423">
          <cell r="C423" t="str">
            <v>СЕА-10510000366/000</v>
          </cell>
          <cell r="D423">
            <v>105</v>
          </cell>
          <cell r="E423" t="str">
            <v>Автоколона № 5</v>
          </cell>
          <cell r="F423" t="str">
            <v>КОРОТКОРУЧКО ОЛЕКСАНДР МИКОЛАЙОВИЧ</v>
          </cell>
          <cell r="G423">
            <v>440613.42</v>
          </cell>
          <cell r="H423">
            <v>7343.56</v>
          </cell>
          <cell r="I423">
            <v>433269.86</v>
          </cell>
          <cell r="J423" t="str">
            <v>05.08.2002</v>
          </cell>
          <cell r="K423" t="str">
            <v>30.11.2018</v>
          </cell>
          <cell r="L423">
            <v>58</v>
          </cell>
          <cell r="M423" t="str">
            <v>Власні кошти</v>
          </cell>
          <cell r="N423" t="str">
            <v>ОЗ рах.231 БС 011004 Передавання т/е КТМ</v>
          </cell>
        </row>
        <row r="424">
          <cell r="C424" t="str">
            <v>ТЦ6-10500003131/000</v>
          </cell>
          <cell r="D424">
            <v>105</v>
          </cell>
          <cell r="E424" t="str">
            <v>Автоколона № 5</v>
          </cell>
          <cell r="F424" t="str">
            <v>КОРОТКОРУЧКО ОЛЕКСАНДР МИКОЛАЙОВИЧ</v>
          </cell>
          <cell r="G424">
            <v>436213.65</v>
          </cell>
          <cell r="H424">
            <v>7270.23</v>
          </cell>
          <cell r="I424">
            <v>428943.42</v>
          </cell>
          <cell r="J424" t="str">
            <v>01.04.1993</v>
          </cell>
          <cell r="K424" t="str">
            <v>30.11.2018</v>
          </cell>
          <cell r="L424">
            <v>58</v>
          </cell>
          <cell r="M424" t="str">
            <v>Власні кошти</v>
          </cell>
          <cell r="N424" t="str">
            <v>ОЗ рах.231 БС 011004 Передавання т/е КТМ</v>
          </cell>
        </row>
        <row r="425">
          <cell r="C425" t="str">
            <v>СЕА-10500015889/001</v>
          </cell>
          <cell r="D425">
            <v>105</v>
          </cell>
          <cell r="E425" t="str">
            <v>Автоколона № 5</v>
          </cell>
          <cell r="F425" t="str">
            <v>КОРОТКОРУЧКО ОЛЕКСАНДР МИКОЛАЙОВИЧ</v>
          </cell>
          <cell r="G425">
            <v>1</v>
          </cell>
          <cell r="H425">
            <v>1</v>
          </cell>
          <cell r="I425">
            <v>0</v>
          </cell>
          <cell r="J425" t="str">
            <v>01.12.2001</v>
          </cell>
          <cell r="K425" t="str">
            <v>01.08.2018</v>
          </cell>
          <cell r="L425">
            <v>55</v>
          </cell>
          <cell r="M425" t="str">
            <v>За рішенням КМДА</v>
          </cell>
          <cell r="N425" t="str">
            <v>ОЗ рах.949 БС 172004</v>
          </cell>
        </row>
        <row r="426">
          <cell r="C426" t="str">
            <v>СЕА-10500015889/002</v>
          </cell>
          <cell r="D426">
            <v>105</v>
          </cell>
          <cell r="E426" t="str">
            <v>Автоколона № 5</v>
          </cell>
          <cell r="F426" t="str">
            <v>КОРОТКОРУЧКО ОЛЕКСАНДР МИКОЛАЙОВИЧ</v>
          </cell>
          <cell r="G426">
            <v>1</v>
          </cell>
          <cell r="H426">
            <v>1</v>
          </cell>
          <cell r="I426">
            <v>0</v>
          </cell>
          <cell r="J426" t="str">
            <v>01.12.2011</v>
          </cell>
          <cell r="K426" t="str">
            <v>01.08.2018</v>
          </cell>
          <cell r="L426">
            <v>55</v>
          </cell>
          <cell r="M426" t="str">
            <v>За рішенням КМДА</v>
          </cell>
          <cell r="N426" t="str">
            <v>ОЗ рах.949 БС 172004</v>
          </cell>
        </row>
        <row r="427">
          <cell r="C427" t="str">
            <v>СЕА-10500015889/003</v>
          </cell>
          <cell r="D427">
            <v>105</v>
          </cell>
          <cell r="E427" t="str">
            <v>Автоколона № 5</v>
          </cell>
          <cell r="F427" t="str">
            <v>КОРОТКОРУЧКО ОЛЕКСАНДР МИКОЛАЙОВИЧ</v>
          </cell>
          <cell r="G427">
            <v>1</v>
          </cell>
          <cell r="H427">
            <v>1</v>
          </cell>
          <cell r="I427">
            <v>0</v>
          </cell>
          <cell r="J427" t="str">
            <v>01.12.2011</v>
          </cell>
          <cell r="K427" t="str">
            <v>01.08.2018</v>
          </cell>
          <cell r="L427">
            <v>55</v>
          </cell>
          <cell r="M427" t="str">
            <v>За рішенням КМДА</v>
          </cell>
          <cell r="N427" t="str">
            <v>ОЗ рах.949 БС 172004</v>
          </cell>
        </row>
        <row r="428">
          <cell r="C428" t="str">
            <v>АТ -10503000000/000</v>
          </cell>
          <cell r="D428">
            <v>105</v>
          </cell>
          <cell r="E428" t="str">
            <v>Автоколона № 5</v>
          </cell>
          <cell r="F428" t="str">
            <v>КОРОТКОРУЧКО ОЛЕКСАНДР МИКОЛАЙОВИЧ</v>
          </cell>
          <cell r="G428">
            <v>1650000</v>
          </cell>
          <cell r="H428">
            <v>261250</v>
          </cell>
          <cell r="I428">
            <v>1388750</v>
          </cell>
          <cell r="J428" t="str">
            <v>31.05.2017</v>
          </cell>
          <cell r="K428" t="str">
            <v>31.05.2017</v>
          </cell>
          <cell r="L428">
            <v>100</v>
          </cell>
          <cell r="M428" t="str">
            <v>Бюджетні кошти</v>
          </cell>
          <cell r="N428" t="str">
            <v>ОЗ рах.231 БС 011004 Передавання т/е КТМ</v>
          </cell>
        </row>
        <row r="429">
          <cell r="C429" t="str">
            <v>АТ -10507000000/000</v>
          </cell>
          <cell r="D429">
            <v>105</v>
          </cell>
          <cell r="E429" t="str">
            <v>Автоколона № 5</v>
          </cell>
          <cell r="F429" t="str">
            <v>КОРОТКОРУЧКО ОЛЕКСАНДР МИКОЛАЙОВИЧ</v>
          </cell>
          <cell r="G429">
            <v>1353900</v>
          </cell>
          <cell r="H429">
            <v>214367.5</v>
          </cell>
          <cell r="I429">
            <v>1139532.5</v>
          </cell>
          <cell r="J429" t="str">
            <v>31.05.2017</v>
          </cell>
          <cell r="K429" t="str">
            <v>31.05.2017</v>
          </cell>
          <cell r="L429">
            <v>100</v>
          </cell>
          <cell r="M429" t="str">
            <v>Бюджетні кошти</v>
          </cell>
          <cell r="N429" t="str">
            <v>ОЗ рах.231 БС 011004 Передавання т/е КТМ</v>
          </cell>
        </row>
        <row r="430">
          <cell r="C430" t="str">
            <v>АТ -10508500000/000</v>
          </cell>
          <cell r="D430">
            <v>105</v>
          </cell>
          <cell r="E430" t="str">
            <v>Автоколона № 5</v>
          </cell>
          <cell r="F430" t="str">
            <v>КОРОТКОРУЧКО ОЛЕКСАНДР МИКОЛАЙОВИЧ</v>
          </cell>
          <cell r="G430">
            <v>1628000</v>
          </cell>
          <cell r="H430">
            <v>230633.39</v>
          </cell>
          <cell r="I430">
            <v>1397366.61</v>
          </cell>
          <cell r="J430" t="str">
            <v>25.07.2017</v>
          </cell>
          <cell r="K430" t="str">
            <v>25.07.2017</v>
          </cell>
          <cell r="L430">
            <v>102</v>
          </cell>
          <cell r="M430" t="str">
            <v>Бюджетні кошти</v>
          </cell>
          <cell r="N430" t="str">
            <v>ОЗ рах.231 БС 011004 Передавання т/е КТМ</v>
          </cell>
        </row>
        <row r="431">
          <cell r="C431" t="str">
            <v>АТ -10508600000/000</v>
          </cell>
          <cell r="D431">
            <v>105</v>
          </cell>
          <cell r="E431" t="str">
            <v>Автоколона № 5</v>
          </cell>
          <cell r="F431" t="str">
            <v>КОРОТКОРУЧКО ОЛЕКСАНДР МИКОЛАЙОВИЧ</v>
          </cell>
          <cell r="G431">
            <v>1628000</v>
          </cell>
          <cell r="H431">
            <v>230633.39</v>
          </cell>
          <cell r="I431">
            <v>1397366.61</v>
          </cell>
          <cell r="J431" t="str">
            <v>25.07.2017</v>
          </cell>
          <cell r="K431" t="str">
            <v>25.07.2017</v>
          </cell>
          <cell r="L431">
            <v>102</v>
          </cell>
          <cell r="M431" t="str">
            <v>Бюджетні кошти</v>
          </cell>
          <cell r="N431" t="str">
            <v>ОЗ рах.231 БС 011004 Передавання т/е КТМ</v>
          </cell>
        </row>
        <row r="432">
          <cell r="C432" t="str">
            <v>АТ -10511100000/000</v>
          </cell>
          <cell r="D432">
            <v>105</v>
          </cell>
          <cell r="E432" t="str">
            <v>Автоколона № 5</v>
          </cell>
          <cell r="F432" t="str">
            <v>КОРОТКОРУЧКО ОЛЕКСАНДР МИКОЛАЙОВИЧ</v>
          </cell>
          <cell r="G432">
            <v>2002322.89</v>
          </cell>
          <cell r="H432">
            <v>50058.06</v>
          </cell>
          <cell r="I432">
            <v>1952264.83</v>
          </cell>
          <cell r="J432" t="str">
            <v>25.09.2018</v>
          </cell>
          <cell r="K432" t="str">
            <v>25.09.2018</v>
          </cell>
          <cell r="L432">
            <v>116</v>
          </cell>
          <cell r="M432" t="str">
            <v>Власні кошти</v>
          </cell>
          <cell r="N432" t="str">
            <v>ОЗ рах.231 БС 011004 Передавання т/е КТМ</v>
          </cell>
        </row>
        <row r="433">
          <cell r="C433" t="str">
            <v>СЕА-10500000035/003</v>
          </cell>
          <cell r="D433">
            <v>105</v>
          </cell>
          <cell r="E433" t="str">
            <v>Автоколона № 5</v>
          </cell>
          <cell r="F433" t="str">
            <v>ЦАРЕНКО ГРИГОРІЙ МИКОЛАЙОВИЧ</v>
          </cell>
          <cell r="G433">
            <v>26273.75</v>
          </cell>
          <cell r="H433">
            <v>14669.52</v>
          </cell>
          <cell r="I433">
            <v>11604.23</v>
          </cell>
          <cell r="J433" t="str">
            <v>01.11.1993</v>
          </cell>
          <cell r="K433" t="str">
            <v>31.05.2018</v>
          </cell>
          <cell r="L433">
            <v>52</v>
          </cell>
          <cell r="M433" t="str">
            <v>За рішенням КМДА</v>
          </cell>
          <cell r="N433" t="str">
            <v>ОЗ рах.91 БС 022004</v>
          </cell>
        </row>
        <row r="434">
          <cell r="C434" t="str">
            <v>СЕА-10500000041/000</v>
          </cell>
          <cell r="D434">
            <v>105</v>
          </cell>
          <cell r="E434" t="str">
            <v>Автоколона № 5</v>
          </cell>
          <cell r="F434" t="str">
            <v>ЦАРЕНКО ГРИГОРІЙ МИКОЛАЙОВИЧ</v>
          </cell>
          <cell r="G434">
            <v>121263.48</v>
          </cell>
          <cell r="H434">
            <v>67705.45</v>
          </cell>
          <cell r="I434">
            <v>53558.03</v>
          </cell>
          <cell r="J434" t="str">
            <v>01.03.1994</v>
          </cell>
          <cell r="K434" t="str">
            <v>31.05.2018</v>
          </cell>
          <cell r="L434">
            <v>52</v>
          </cell>
          <cell r="M434" t="str">
            <v>За рішенням КМДА</v>
          </cell>
          <cell r="N434" t="str">
            <v>ОЗ рах.231 БС 011004 Передавання т/е КТМ</v>
          </cell>
        </row>
        <row r="435">
          <cell r="C435" t="str">
            <v>ЗЕ -10500001176/000</v>
          </cell>
          <cell r="D435">
            <v>105</v>
          </cell>
          <cell r="E435" t="str">
            <v>Автоколона № 5</v>
          </cell>
          <cell r="F435" t="str">
            <v>ЦАРЕНКО ГРИГОРІЙ МИКОЛАЙОВИЧ</v>
          </cell>
          <cell r="G435">
            <v>1</v>
          </cell>
          <cell r="H435">
            <v>0.25</v>
          </cell>
          <cell r="I435">
            <v>0.75</v>
          </cell>
          <cell r="J435" t="str">
            <v>30.11.2004</v>
          </cell>
          <cell r="K435" t="str">
            <v>31.05.2018</v>
          </cell>
          <cell r="L435">
            <v>52</v>
          </cell>
          <cell r="M435" t="str">
            <v>За рішенням КМДА</v>
          </cell>
          <cell r="N435" t="str">
            <v>ОЗ рах.949 БС 172004</v>
          </cell>
          <cell r="O435" t="str">
            <v>!</v>
          </cell>
        </row>
        <row r="436">
          <cell r="C436" t="str">
            <v>ЗЕ -10500001016/000</v>
          </cell>
          <cell r="D436">
            <v>105</v>
          </cell>
          <cell r="E436" t="str">
            <v>Автоколона № 5</v>
          </cell>
          <cell r="F436" t="str">
            <v>ЦАРЕНКО ГРИГОРІЙ МИКОЛАЙОВИЧ</v>
          </cell>
          <cell r="G436">
            <v>541.85</v>
          </cell>
          <cell r="H436">
            <v>302.52</v>
          </cell>
          <cell r="I436">
            <v>239.33</v>
          </cell>
          <cell r="J436" t="str">
            <v>31.12.1995</v>
          </cell>
          <cell r="K436" t="str">
            <v>31.05.2018</v>
          </cell>
          <cell r="L436">
            <v>52</v>
          </cell>
          <cell r="M436" t="str">
            <v>За рішенням КМДА</v>
          </cell>
          <cell r="N436" t="str">
            <v>ОЗ рах.231 БС 011004 Передавання т/е КТМ</v>
          </cell>
        </row>
        <row r="437">
          <cell r="C437" t="str">
            <v>ЗЕ -10500000913/000</v>
          </cell>
          <cell r="D437">
            <v>105</v>
          </cell>
          <cell r="E437" t="str">
            <v>Автоколона № 5</v>
          </cell>
          <cell r="F437" t="str">
            <v>ЦАРЕНКО ГРИГОРІЙ МИКОЛАЙОВИЧ</v>
          </cell>
          <cell r="G437">
            <v>1</v>
          </cell>
          <cell r="H437">
            <v>0.25</v>
          </cell>
          <cell r="I437">
            <v>0.75</v>
          </cell>
          <cell r="J437" t="str">
            <v>30.11.1999</v>
          </cell>
          <cell r="K437" t="str">
            <v>31.05.2018</v>
          </cell>
          <cell r="L437">
            <v>52</v>
          </cell>
          <cell r="M437" t="str">
            <v>За рішенням КМДА</v>
          </cell>
          <cell r="N437" t="str">
            <v>ОЗ рах.949 БС 172004</v>
          </cell>
          <cell r="O437" t="str">
            <v>!</v>
          </cell>
        </row>
        <row r="438">
          <cell r="C438" t="str">
            <v>ЗЕ -10500000662/000</v>
          </cell>
          <cell r="D438">
            <v>105</v>
          </cell>
          <cell r="E438" t="str">
            <v>Автоколона № 5</v>
          </cell>
          <cell r="F438" t="str">
            <v>ЦАРЕНКО ГРИГОРІЙ МИКОЛАЙОВИЧ</v>
          </cell>
          <cell r="G438">
            <v>1</v>
          </cell>
          <cell r="H438">
            <v>0.25</v>
          </cell>
          <cell r="I438">
            <v>0.75</v>
          </cell>
          <cell r="J438" t="str">
            <v>31.12.1988</v>
          </cell>
          <cell r="K438" t="str">
            <v>31.05.2018</v>
          </cell>
          <cell r="L438">
            <v>52</v>
          </cell>
          <cell r="M438" t="str">
            <v>За рішенням КМДА</v>
          </cell>
          <cell r="N438" t="str">
            <v>ОЗ рах.949 БС 172004</v>
          </cell>
          <cell r="O438" t="str">
            <v>!</v>
          </cell>
        </row>
        <row r="439">
          <cell r="C439" t="str">
            <v>ЗЕ -10500001094/000</v>
          </cell>
          <cell r="D439">
            <v>105</v>
          </cell>
          <cell r="E439" t="str">
            <v>Автоколона № 5</v>
          </cell>
          <cell r="F439" t="str">
            <v>ЦАРЕНКО ГРИГОРІЙ МИКОЛАЙОВИЧ</v>
          </cell>
          <cell r="G439">
            <v>30315.87</v>
          </cell>
          <cell r="H439">
            <v>15410.55</v>
          </cell>
          <cell r="I439">
            <v>14905.32</v>
          </cell>
          <cell r="J439" t="str">
            <v>31.05.1999</v>
          </cell>
          <cell r="K439" t="str">
            <v>31.05.2018</v>
          </cell>
          <cell r="L439">
            <v>52</v>
          </cell>
          <cell r="M439" t="str">
            <v>За рішенням КМДА</v>
          </cell>
          <cell r="N439" t="str">
            <v>ОЗ рах.949 БС 172004</v>
          </cell>
          <cell r="O439" t="str">
            <v>!</v>
          </cell>
        </row>
        <row r="440">
          <cell r="C440" t="str">
            <v>ЗЕ -10500001089/000</v>
          </cell>
          <cell r="D440">
            <v>105</v>
          </cell>
          <cell r="E440" t="str">
            <v>Автоколона № 5</v>
          </cell>
          <cell r="F440" t="str">
            <v>ЦАРЕНКО ГРИГОРІЙ МИКОЛАЙОВИЧ</v>
          </cell>
          <cell r="G440">
            <v>1</v>
          </cell>
          <cell r="H440">
            <v>0.25</v>
          </cell>
          <cell r="I440">
            <v>0.75</v>
          </cell>
          <cell r="J440" t="str">
            <v>30.11.1998</v>
          </cell>
          <cell r="K440" t="str">
            <v>31.05.2018</v>
          </cell>
          <cell r="L440">
            <v>52</v>
          </cell>
          <cell r="M440" t="str">
            <v>За рішенням КМДА</v>
          </cell>
          <cell r="N440" t="str">
            <v>ОЗ рах.949 БС 172004</v>
          </cell>
          <cell r="O440" t="str">
            <v>!</v>
          </cell>
        </row>
        <row r="441">
          <cell r="C441" t="str">
            <v>ЗЕ -10500001088/000</v>
          </cell>
          <cell r="D441">
            <v>105</v>
          </cell>
          <cell r="E441" t="str">
            <v>Автоколона № 5</v>
          </cell>
          <cell r="F441" t="str">
            <v>ЦАРЕНКО ГРИГОРІЙ МИКОЛАЙОВИЧ</v>
          </cell>
          <cell r="G441">
            <v>31731.85</v>
          </cell>
          <cell r="H441">
            <v>16130.35</v>
          </cell>
          <cell r="I441">
            <v>15601.5</v>
          </cell>
          <cell r="J441" t="str">
            <v>30.11.1998</v>
          </cell>
          <cell r="K441" t="str">
            <v>31.05.2018</v>
          </cell>
          <cell r="L441">
            <v>52</v>
          </cell>
          <cell r="M441" t="str">
            <v>За рішенням КМДА</v>
          </cell>
          <cell r="N441" t="str">
            <v>ОЗ рах.949 БС 172004</v>
          </cell>
          <cell r="O441" t="str">
            <v>!</v>
          </cell>
        </row>
        <row r="442">
          <cell r="C442" t="str">
            <v>ЗЕ -10500001068/001</v>
          </cell>
          <cell r="D442">
            <v>105</v>
          </cell>
          <cell r="E442" t="str">
            <v>Автоколона № 5</v>
          </cell>
          <cell r="F442" t="str">
            <v>ЦАРЕНКО ГРИГОРІЙ МИКОЛАЙОВИЧ</v>
          </cell>
          <cell r="G442">
            <v>2560.87</v>
          </cell>
          <cell r="H442">
            <v>1429.84</v>
          </cell>
          <cell r="I442">
            <v>1131.03</v>
          </cell>
          <cell r="J442" t="str">
            <v>30.11.1997</v>
          </cell>
          <cell r="K442" t="str">
            <v>31.05.2018</v>
          </cell>
          <cell r="L442">
            <v>52</v>
          </cell>
          <cell r="M442" t="str">
            <v>За рішенням КМДА</v>
          </cell>
          <cell r="N442" t="str">
            <v>ОЗ рах.231 БС 011004 Передавання т/е КТМ</v>
          </cell>
        </row>
        <row r="443">
          <cell r="C443" t="str">
            <v>АТ -10500000035/003</v>
          </cell>
          <cell r="D443">
            <v>105</v>
          </cell>
          <cell r="E443" t="str">
            <v>Автоколона № 5</v>
          </cell>
          <cell r="F443" t="str">
            <v>ЦАРЕНКО ГРИГОРІЙ МИКОЛАЙОВИЧ</v>
          </cell>
          <cell r="G443">
            <v>5619.33</v>
          </cell>
          <cell r="H443">
            <v>1896.58</v>
          </cell>
          <cell r="I443">
            <v>3722.75</v>
          </cell>
          <cell r="J443" t="str">
            <v>01.01.2017</v>
          </cell>
          <cell r="K443" t="str">
            <v>31.05.2018</v>
          </cell>
          <cell r="L443">
            <v>52</v>
          </cell>
          <cell r="M443" t="str">
            <v>За рішенням КМДА</v>
          </cell>
          <cell r="N443" t="str">
            <v>ОЗ рах.231 БС 011004 Передавання т/е КТМ</v>
          </cell>
        </row>
        <row r="444">
          <cell r="C444" t="str">
            <v>ЗЕ -10500001068/002</v>
          </cell>
          <cell r="D444">
            <v>105</v>
          </cell>
          <cell r="E444" t="str">
            <v>Автоколона № 5</v>
          </cell>
          <cell r="F444" t="str">
            <v>ЦАРЕНКО ГРИГОРІЙ МИКОЛАЙОВИЧ</v>
          </cell>
          <cell r="G444">
            <v>2247.4299999999998</v>
          </cell>
          <cell r="H444">
            <v>1254.8399999999999</v>
          </cell>
          <cell r="I444">
            <v>992.59</v>
          </cell>
          <cell r="J444" t="str">
            <v>31.10.2012</v>
          </cell>
          <cell r="K444" t="str">
            <v>31.05.2018</v>
          </cell>
          <cell r="L444">
            <v>52</v>
          </cell>
          <cell r="M444" t="str">
            <v>За рішенням КМДА</v>
          </cell>
          <cell r="N444" t="str">
            <v>ОЗ рах.91 БС 022004</v>
          </cell>
        </row>
        <row r="445">
          <cell r="C445" t="str">
            <v>КМ -10590005572/001</v>
          </cell>
          <cell r="D445">
            <v>105</v>
          </cell>
          <cell r="E445" t="str">
            <v>Автоколона № 5</v>
          </cell>
          <cell r="F445" t="str">
            <v>ЦАРЕНКО ГРИГОРІЙ МИКОЛАЙОВИЧ</v>
          </cell>
          <cell r="G445">
            <v>137431.94</v>
          </cell>
          <cell r="H445">
            <v>76732.84</v>
          </cell>
          <cell r="I445">
            <v>60699.1</v>
          </cell>
          <cell r="J445" t="str">
            <v>29.10.2008</v>
          </cell>
          <cell r="K445" t="str">
            <v>31.05.2018</v>
          </cell>
          <cell r="L445">
            <v>52</v>
          </cell>
          <cell r="M445" t="str">
            <v>За рішенням КМДА</v>
          </cell>
          <cell r="N445" t="str">
            <v>ОЗ рах.231 БС 011004 Передавання т/е КТМ</v>
          </cell>
        </row>
        <row r="446">
          <cell r="C446" t="str">
            <v>АТ -10500000041/001</v>
          </cell>
          <cell r="D446">
            <v>105</v>
          </cell>
          <cell r="E446" t="str">
            <v>Автоколона № 5</v>
          </cell>
          <cell r="F446" t="str">
            <v>ЦАРЕНКО ГРИГОРІЙ МИКОЛАЙОВИЧ</v>
          </cell>
          <cell r="G446">
            <v>151230.12</v>
          </cell>
          <cell r="H446">
            <v>44360.83</v>
          </cell>
          <cell r="I446">
            <v>106869.29</v>
          </cell>
          <cell r="J446" t="str">
            <v>25.02.2018</v>
          </cell>
          <cell r="K446" t="str">
            <v>31.05.2018</v>
          </cell>
          <cell r="L446">
            <v>52</v>
          </cell>
          <cell r="M446" t="str">
            <v>За рішенням КМДА</v>
          </cell>
          <cell r="N446" t="str">
            <v>ОЗ рах.231 БС 011004 Передавання т/е КТМ</v>
          </cell>
        </row>
        <row r="447">
          <cell r="C447" t="str">
            <v>СЕА-10500806906/002</v>
          </cell>
          <cell r="D447">
            <v>105</v>
          </cell>
          <cell r="E447" t="str">
            <v>Автоколона № 5</v>
          </cell>
          <cell r="F447" t="str">
            <v>ЦАРЕНКО ГРИГОРІЙ МИКОЛАЙОВИЧ</v>
          </cell>
          <cell r="G447">
            <v>1</v>
          </cell>
          <cell r="H447">
            <v>0.54</v>
          </cell>
          <cell r="I447">
            <v>0.46</v>
          </cell>
          <cell r="J447" t="str">
            <v>01.12.2011</v>
          </cell>
          <cell r="K447" t="str">
            <v>31.05.2018</v>
          </cell>
          <cell r="L447">
            <v>52</v>
          </cell>
          <cell r="M447" t="str">
            <v>За рішенням КМДА</v>
          </cell>
          <cell r="N447" t="str">
            <v>ОЗ рах.231 БС 011004 Передавання т/е КТМ</v>
          </cell>
        </row>
        <row r="448">
          <cell r="C448" t="str">
            <v>АТ -10400000050/003</v>
          </cell>
          <cell r="D448">
            <v>104</v>
          </cell>
          <cell r="E448" t="str">
            <v>Автоколона № 1</v>
          </cell>
          <cell r="F448" t="str">
            <v>ГОРГОЦЬКИЙ ОЛЕКСАНДР ВАСИЛЬОВИЧ</v>
          </cell>
          <cell r="G448">
            <v>5866.75</v>
          </cell>
          <cell r="H448">
            <v>97.78</v>
          </cell>
          <cell r="I448">
            <v>5768.97</v>
          </cell>
          <cell r="J448" t="str">
            <v>17.01.2014</v>
          </cell>
          <cell r="K448" t="str">
            <v>30.11.2018</v>
          </cell>
          <cell r="L448">
            <v>58</v>
          </cell>
          <cell r="M448" t="str">
            <v>Власні кошти</v>
          </cell>
          <cell r="N448" t="str">
            <v>ОЗ рах.231 БС 011002 Передавання т/е КТМ</v>
          </cell>
        </row>
        <row r="449">
          <cell r="C449" t="str">
            <v>АТ -10400000050/004</v>
          </cell>
          <cell r="D449">
            <v>104</v>
          </cell>
          <cell r="E449" t="str">
            <v>Автоколона № 1</v>
          </cell>
          <cell r="F449" t="str">
            <v>ГОРГОЦЬКИЙ ОЛЕКСАНДР ВАСИЛЬОВИЧ</v>
          </cell>
          <cell r="G449">
            <v>8512.18</v>
          </cell>
          <cell r="H449">
            <v>141.87</v>
          </cell>
          <cell r="I449">
            <v>8370.31</v>
          </cell>
          <cell r="J449" t="str">
            <v>17.01.2014</v>
          </cell>
          <cell r="K449" t="str">
            <v>30.11.2018</v>
          </cell>
          <cell r="L449">
            <v>58</v>
          </cell>
          <cell r="M449" t="str">
            <v>Власні кошти</v>
          </cell>
          <cell r="N449" t="str">
            <v>ОЗ рах.231 БС 011002 Передавання т/е КТМ</v>
          </cell>
        </row>
        <row r="450">
          <cell r="C450" t="str">
            <v>АТ -10400000050/009</v>
          </cell>
          <cell r="D450">
            <v>104</v>
          </cell>
          <cell r="E450" t="str">
            <v>Автоколона № 1</v>
          </cell>
          <cell r="F450" t="str">
            <v>ГОРГОЦЬКИЙ ОЛЕКСАНДР ВАСИЛЬОВИЧ</v>
          </cell>
          <cell r="G450">
            <v>7134.37</v>
          </cell>
          <cell r="H450">
            <v>118.91</v>
          </cell>
          <cell r="I450">
            <v>7015.46</v>
          </cell>
          <cell r="J450" t="str">
            <v>20.11.2014</v>
          </cell>
          <cell r="K450" t="str">
            <v>30.11.2018</v>
          </cell>
          <cell r="L450">
            <v>58</v>
          </cell>
          <cell r="M450" t="str">
            <v>Власні кошти</v>
          </cell>
          <cell r="N450" t="str">
            <v>ОЗ рах.231 БС 011002 Передавання т/е КТМ</v>
          </cell>
        </row>
        <row r="451">
          <cell r="C451" t="str">
            <v>АТ -10400000050/010</v>
          </cell>
          <cell r="D451">
            <v>104</v>
          </cell>
          <cell r="E451" t="str">
            <v>Автоколона № 1</v>
          </cell>
          <cell r="F451" t="str">
            <v>ГОРГОЦЬКИЙ ОЛЕКСАНДР ВАСИЛЬОВИЧ</v>
          </cell>
          <cell r="G451">
            <v>8366.56</v>
          </cell>
          <cell r="H451">
            <v>139.44</v>
          </cell>
          <cell r="I451">
            <v>8227.1200000000008</v>
          </cell>
          <cell r="J451" t="str">
            <v>20.11.2014</v>
          </cell>
          <cell r="K451" t="str">
            <v>30.11.2018</v>
          </cell>
          <cell r="L451">
            <v>58</v>
          </cell>
          <cell r="M451" t="str">
            <v>Власні кошти</v>
          </cell>
          <cell r="N451" t="str">
            <v>ОЗ рах.231 БС 011002 Передавання т/е КТМ</v>
          </cell>
        </row>
        <row r="452">
          <cell r="C452" t="str">
            <v>АТ -10400000072/003</v>
          </cell>
          <cell r="D452">
            <v>104</v>
          </cell>
          <cell r="E452" t="str">
            <v>Автоколона № 1</v>
          </cell>
          <cell r="F452" t="str">
            <v>ГОРГОЦЬКИЙ ОЛЕКСАНДР ВАСИЛЬОВИЧ</v>
          </cell>
          <cell r="G452">
            <v>6746.78</v>
          </cell>
          <cell r="H452">
            <v>112.45</v>
          </cell>
          <cell r="I452">
            <v>6634.33</v>
          </cell>
          <cell r="J452" t="str">
            <v>09.04.2014</v>
          </cell>
          <cell r="K452" t="str">
            <v>30.11.2018</v>
          </cell>
          <cell r="L452">
            <v>58</v>
          </cell>
          <cell r="M452" t="str">
            <v>Власні кошти</v>
          </cell>
          <cell r="N452" t="str">
            <v>ОЗ рах.231 БС 011002 Передавання т/е КТМ</v>
          </cell>
        </row>
        <row r="453">
          <cell r="C453" t="str">
            <v>АТ -10400000072/004</v>
          </cell>
          <cell r="D453">
            <v>104</v>
          </cell>
          <cell r="E453" t="str">
            <v>Автоколона № 1</v>
          </cell>
          <cell r="F453" t="str">
            <v>ГОРГОЦЬКИЙ ОЛЕКСАНДР ВАСИЛЬОВИЧ</v>
          </cell>
          <cell r="G453">
            <v>8060.14</v>
          </cell>
          <cell r="H453">
            <v>134.34</v>
          </cell>
          <cell r="I453">
            <v>7925.8</v>
          </cell>
          <cell r="J453" t="str">
            <v>09.04.2014</v>
          </cell>
          <cell r="K453" t="str">
            <v>30.11.2018</v>
          </cell>
          <cell r="L453">
            <v>58</v>
          </cell>
          <cell r="M453" t="str">
            <v>Власні кошти</v>
          </cell>
          <cell r="N453" t="str">
            <v>ОЗ рах.231 БС 011002 Передавання т/е КТМ</v>
          </cell>
        </row>
        <row r="454">
          <cell r="C454" t="str">
            <v>АТ -10400000072/007</v>
          </cell>
          <cell r="D454">
            <v>104</v>
          </cell>
          <cell r="E454" t="str">
            <v>Автоколона № 1</v>
          </cell>
          <cell r="F454" t="str">
            <v>ГОРГОЦЬКИЙ ОЛЕКСАНДР ВАСИЛЬОВИЧ</v>
          </cell>
          <cell r="G454">
            <v>1301.76</v>
          </cell>
          <cell r="H454">
            <v>21.7</v>
          </cell>
          <cell r="I454">
            <v>1280.06</v>
          </cell>
          <cell r="J454" t="str">
            <v>09.04.2014</v>
          </cell>
          <cell r="K454" t="str">
            <v>30.11.2018</v>
          </cell>
          <cell r="L454">
            <v>58</v>
          </cell>
          <cell r="M454" t="str">
            <v>Власні кошти</v>
          </cell>
          <cell r="N454" t="str">
            <v>ОЗ рах.231 БС 011002 Передавання т/е КТМ</v>
          </cell>
        </row>
        <row r="455">
          <cell r="C455" t="str">
            <v>АТ -10400000073/003</v>
          </cell>
          <cell r="D455">
            <v>104</v>
          </cell>
          <cell r="E455" t="str">
            <v>Автоколона № 1</v>
          </cell>
          <cell r="F455" t="str">
            <v>ГОРГОЦЬКИЙ ОЛЕКСАНДР ВАСИЛЬОВИЧ</v>
          </cell>
          <cell r="G455">
            <v>6501.5</v>
          </cell>
          <cell r="H455">
            <v>108.36</v>
          </cell>
          <cell r="I455">
            <v>6393.14</v>
          </cell>
          <cell r="J455" t="str">
            <v>09.04.2014</v>
          </cell>
          <cell r="K455" t="str">
            <v>30.11.2018</v>
          </cell>
          <cell r="L455">
            <v>58</v>
          </cell>
          <cell r="M455" t="str">
            <v>Власні кошти</v>
          </cell>
          <cell r="N455" t="str">
            <v>ОЗ рах.231 БС 011002 Передавання т/е КТМ</v>
          </cell>
        </row>
        <row r="456">
          <cell r="C456" t="str">
            <v>АТ -10400000073/004</v>
          </cell>
          <cell r="D456">
            <v>104</v>
          </cell>
          <cell r="E456" t="str">
            <v>Автоколона № 1</v>
          </cell>
          <cell r="F456" t="str">
            <v>ГОРГОЦЬКИЙ ОЛЕКСАНДР ВАСИЛЬОВИЧ</v>
          </cell>
          <cell r="G456">
            <v>9127.0300000000007</v>
          </cell>
          <cell r="H456">
            <v>152.12</v>
          </cell>
          <cell r="I456">
            <v>8974.91</v>
          </cell>
          <cell r="J456" t="str">
            <v>09.04.2014</v>
          </cell>
          <cell r="K456" t="str">
            <v>30.11.2018</v>
          </cell>
          <cell r="L456">
            <v>58</v>
          </cell>
          <cell r="M456" t="str">
            <v>Власні кошти</v>
          </cell>
          <cell r="N456" t="str">
            <v>ОЗ рах.231 БС 011002 Передавання т/е КТМ</v>
          </cell>
        </row>
        <row r="457">
          <cell r="C457" t="str">
            <v>АТ -10400000073/007</v>
          </cell>
          <cell r="D457">
            <v>104</v>
          </cell>
          <cell r="E457" t="str">
            <v>Автоколона № 1</v>
          </cell>
          <cell r="F457" t="str">
            <v>ГОРГОЦЬКИЙ ОЛЕКСАНДР ВАСИЛЬОВИЧ</v>
          </cell>
          <cell r="G457">
            <v>1301.76</v>
          </cell>
          <cell r="H457">
            <v>21.7</v>
          </cell>
          <cell r="I457">
            <v>1280.06</v>
          </cell>
          <cell r="J457" t="str">
            <v>09.04.2014</v>
          </cell>
          <cell r="K457" t="str">
            <v>30.11.2018</v>
          </cell>
          <cell r="L457">
            <v>58</v>
          </cell>
          <cell r="M457" t="str">
            <v>Власні кошти</v>
          </cell>
          <cell r="N457" t="str">
            <v>ОЗ рах.231 БС 011002 Передавання т/е КТМ</v>
          </cell>
        </row>
        <row r="458">
          <cell r="C458" t="str">
            <v>СЕА-10410000714/000</v>
          </cell>
          <cell r="D458">
            <v>104</v>
          </cell>
          <cell r="E458" t="str">
            <v>Автоколона № 1</v>
          </cell>
          <cell r="F458" t="str">
            <v>ГОРГОЦЬКИЙ ОЛЕКСАНДР ВАСИЛЬОВИЧ</v>
          </cell>
          <cell r="G458">
            <v>899.88</v>
          </cell>
          <cell r="H458">
            <v>15</v>
          </cell>
          <cell r="I458">
            <v>884.88</v>
          </cell>
          <cell r="J458" t="str">
            <v>03.07.2012</v>
          </cell>
          <cell r="K458" t="str">
            <v>30.11.2018</v>
          </cell>
          <cell r="L458">
            <v>58</v>
          </cell>
          <cell r="M458" t="str">
            <v>Власні кошти</v>
          </cell>
          <cell r="N458" t="str">
            <v>ОЗ рах.231 БС 011002 Передавання т/е КТМ</v>
          </cell>
        </row>
        <row r="459">
          <cell r="C459" t="str">
            <v>СЕА-10410000519/000</v>
          </cell>
          <cell r="D459">
            <v>104</v>
          </cell>
          <cell r="E459" t="str">
            <v>Автоколона № 1</v>
          </cell>
          <cell r="F459" t="str">
            <v>ГОРГОЦЬКИЙ ОЛЕКСАНДР ВАСИЛЬОВИЧ</v>
          </cell>
          <cell r="G459">
            <v>1398.4</v>
          </cell>
          <cell r="H459">
            <v>23.31</v>
          </cell>
          <cell r="I459">
            <v>1375.09</v>
          </cell>
          <cell r="J459" t="str">
            <v>01.03.1991</v>
          </cell>
          <cell r="K459" t="str">
            <v>30.11.2018</v>
          </cell>
          <cell r="L459">
            <v>58</v>
          </cell>
          <cell r="M459" t="str">
            <v>Власні кошти</v>
          </cell>
          <cell r="N459" t="str">
            <v>ОЗ рах.231 БС 011002 Передавання т/е КТМ</v>
          </cell>
        </row>
        <row r="460">
          <cell r="C460" t="str">
            <v>СЕА-10410000226/000</v>
          </cell>
          <cell r="D460">
            <v>104</v>
          </cell>
          <cell r="E460" t="str">
            <v>Автоколона № 1</v>
          </cell>
          <cell r="F460" t="str">
            <v>ГОРГОЦЬКИЙ ОЛЕКСАНДР ВАСИЛЬОВИЧ</v>
          </cell>
          <cell r="G460">
            <v>651.97</v>
          </cell>
          <cell r="H460">
            <v>10.87</v>
          </cell>
          <cell r="I460">
            <v>641.1</v>
          </cell>
          <cell r="J460" t="str">
            <v>01.08.2001</v>
          </cell>
          <cell r="K460" t="str">
            <v>30.11.2018</v>
          </cell>
          <cell r="L460">
            <v>58</v>
          </cell>
          <cell r="M460" t="str">
            <v>Власні кошти</v>
          </cell>
          <cell r="N460" t="str">
            <v>ОЗ рах.231 БС 011002 Передавання т/е КТМ</v>
          </cell>
        </row>
        <row r="461">
          <cell r="C461" t="str">
            <v>АТ -10400000051/003</v>
          </cell>
          <cell r="D461">
            <v>104</v>
          </cell>
          <cell r="E461" t="str">
            <v>Автоколона № 1</v>
          </cell>
          <cell r="F461" t="str">
            <v>ГОРГОЦЬКИЙ ОЛЕКСАНДР ВАСИЛЬОВИЧ</v>
          </cell>
          <cell r="G461">
            <v>6543.68</v>
          </cell>
          <cell r="H461">
            <v>109.06</v>
          </cell>
          <cell r="I461">
            <v>6434.62</v>
          </cell>
          <cell r="J461" t="str">
            <v>17.01.2014</v>
          </cell>
          <cell r="K461" t="str">
            <v>30.11.2018</v>
          </cell>
          <cell r="L461">
            <v>58</v>
          </cell>
          <cell r="M461" t="str">
            <v>Власні кошти</v>
          </cell>
          <cell r="N461" t="str">
            <v>ОЗ рах.231 БС 011002 Передавання т/е КТМ</v>
          </cell>
        </row>
        <row r="462">
          <cell r="C462" t="str">
            <v>АТ -10400000051/004</v>
          </cell>
          <cell r="D462">
            <v>104</v>
          </cell>
          <cell r="E462" t="str">
            <v>Автоколона № 1</v>
          </cell>
          <cell r="F462" t="str">
            <v>ГОРГОЦЬКИЙ ОЛЕКСАНДР ВАСИЛЬОВИЧ</v>
          </cell>
          <cell r="G462">
            <v>8110.11</v>
          </cell>
          <cell r="H462">
            <v>135.16999999999999</v>
          </cell>
          <cell r="I462">
            <v>7974.94</v>
          </cell>
          <cell r="J462" t="str">
            <v>17.01.2014</v>
          </cell>
          <cell r="K462" t="str">
            <v>30.11.2018</v>
          </cell>
          <cell r="L462">
            <v>58</v>
          </cell>
          <cell r="M462" t="str">
            <v>Власні кошти</v>
          </cell>
          <cell r="N462" t="str">
            <v>ОЗ рах.231 БС 011002 Передавання т/е КТМ</v>
          </cell>
        </row>
        <row r="463">
          <cell r="C463" t="str">
            <v>АТ -10400000051/007</v>
          </cell>
          <cell r="D463">
            <v>104</v>
          </cell>
          <cell r="E463" t="str">
            <v>Автоколона № 1</v>
          </cell>
          <cell r="F463" t="str">
            <v>ГОРГОЦЬКИЙ ОЛЕКСАНДР ВАСИЛЬОВИЧ</v>
          </cell>
          <cell r="G463">
            <v>63683.21</v>
          </cell>
          <cell r="H463">
            <v>1061.3900000000001</v>
          </cell>
          <cell r="I463">
            <v>62621.82</v>
          </cell>
          <cell r="J463" t="str">
            <v>17.01.2014</v>
          </cell>
          <cell r="K463" t="str">
            <v>30.11.2018</v>
          </cell>
          <cell r="L463">
            <v>58</v>
          </cell>
          <cell r="M463" t="str">
            <v>Власні кошти</v>
          </cell>
          <cell r="N463" t="str">
            <v>ОЗ рах.231 БС 011002 Передавання т/е КТМ</v>
          </cell>
        </row>
        <row r="464">
          <cell r="C464" t="str">
            <v>СЕА-10410000269/000</v>
          </cell>
          <cell r="D464">
            <v>104</v>
          </cell>
          <cell r="E464" t="str">
            <v>Автоколона № 1</v>
          </cell>
          <cell r="F464" t="str">
            <v>ГОРГОЦЬКИЙ ОЛЕКСАНДР ВАСИЛЬОВИЧ</v>
          </cell>
          <cell r="G464">
            <v>85.81</v>
          </cell>
          <cell r="H464">
            <v>22.55</v>
          </cell>
          <cell r="I464">
            <v>63.26</v>
          </cell>
          <cell r="J464" t="str">
            <v>01.07.1998</v>
          </cell>
          <cell r="K464" t="str">
            <v>31.05.2018</v>
          </cell>
          <cell r="L464">
            <v>52</v>
          </cell>
          <cell r="M464" t="str">
            <v>За рішенням КМДА</v>
          </cell>
          <cell r="N464" t="str">
            <v>ОЗ рах.949 БС 172002</v>
          </cell>
          <cell r="O464" t="str">
            <v>!</v>
          </cell>
        </row>
        <row r="465">
          <cell r="C465" t="str">
            <v>СЕА-10410000313/000</v>
          </cell>
          <cell r="D465">
            <v>104</v>
          </cell>
          <cell r="E465" t="str">
            <v>Автоколона № 1</v>
          </cell>
          <cell r="F465" t="str">
            <v>ГОРГОЦЬКИЙ ОЛЕКСАНДР ВАСИЛЬОВИЧ</v>
          </cell>
          <cell r="G465">
            <v>1</v>
          </cell>
          <cell r="H465">
            <v>0.49</v>
          </cell>
          <cell r="I465">
            <v>0.51</v>
          </cell>
          <cell r="J465" t="str">
            <v>20.01.1980</v>
          </cell>
          <cell r="K465" t="str">
            <v>31.05.2018</v>
          </cell>
          <cell r="L465">
            <v>52</v>
          </cell>
          <cell r="M465" t="str">
            <v>За рішенням КМДА</v>
          </cell>
          <cell r="N465" t="str">
            <v>ОЗ рах.949 БС 172002</v>
          </cell>
          <cell r="O465" t="str">
            <v>!</v>
          </cell>
        </row>
        <row r="466">
          <cell r="C466" t="str">
            <v>СЕА-10410000211/000</v>
          </cell>
          <cell r="D466">
            <v>104</v>
          </cell>
          <cell r="E466" t="str">
            <v>Автоколона № 1</v>
          </cell>
          <cell r="F466" t="str">
            <v>ГОРГОЦЬКИЙ ОЛЕКСАНДР ВАСИЛЬОВИЧ</v>
          </cell>
          <cell r="G466">
            <v>450.49</v>
          </cell>
          <cell r="H466">
            <v>152.03</v>
          </cell>
          <cell r="I466">
            <v>298.45999999999998</v>
          </cell>
          <cell r="J466" t="str">
            <v>01.10.1998</v>
          </cell>
          <cell r="K466" t="str">
            <v>31.05.2018</v>
          </cell>
          <cell r="L466">
            <v>52</v>
          </cell>
          <cell r="M466" t="str">
            <v>За рішенням КМДА</v>
          </cell>
          <cell r="N466" t="str">
            <v>ОЗ рах.231 БС 011002 Передавання т/е КТМ</v>
          </cell>
        </row>
        <row r="467">
          <cell r="C467" t="str">
            <v>СЕА-10410000254/000</v>
          </cell>
          <cell r="D467">
            <v>104</v>
          </cell>
          <cell r="E467" t="str">
            <v>Автоколона № 1</v>
          </cell>
          <cell r="F467" t="str">
            <v>ГОРГОЦЬКИЙ ОЛЕКСАНДР ВАСИЛЬОВИЧ</v>
          </cell>
          <cell r="G467">
            <v>457.64</v>
          </cell>
          <cell r="H467">
            <v>120.14</v>
          </cell>
          <cell r="I467">
            <v>337.5</v>
          </cell>
          <cell r="J467" t="str">
            <v>01.12.1990</v>
          </cell>
          <cell r="K467" t="str">
            <v>31.05.2018</v>
          </cell>
          <cell r="L467">
            <v>52</v>
          </cell>
          <cell r="M467" t="str">
            <v>За рішенням КМДА</v>
          </cell>
          <cell r="N467" t="str">
            <v>ОЗ рах.949 БС 172002</v>
          </cell>
          <cell r="O467" t="str">
            <v>!</v>
          </cell>
        </row>
        <row r="468">
          <cell r="C468" t="str">
            <v>СЕА-10410000253/000</v>
          </cell>
          <cell r="D468">
            <v>104</v>
          </cell>
          <cell r="E468" t="str">
            <v>Автоколона № 1</v>
          </cell>
          <cell r="F468" t="str">
            <v>ГОРГОЦЬКИЙ ОЛЕКСАНДР ВАСИЛЬОВИЧ</v>
          </cell>
          <cell r="G468">
            <v>829.47</v>
          </cell>
          <cell r="H468">
            <v>217.73</v>
          </cell>
          <cell r="I468">
            <v>611.74</v>
          </cell>
          <cell r="J468" t="str">
            <v>01.01.1990</v>
          </cell>
          <cell r="K468" t="str">
            <v>31.05.2018</v>
          </cell>
          <cell r="L468">
            <v>52</v>
          </cell>
          <cell r="M468" t="str">
            <v>За рішенням КМДА</v>
          </cell>
          <cell r="N468" t="str">
            <v>ОЗ рах.949 БС 172002</v>
          </cell>
          <cell r="O468" t="str">
            <v>!</v>
          </cell>
        </row>
        <row r="469">
          <cell r="C469" t="str">
            <v>СЕА-10410000252/000</v>
          </cell>
          <cell r="D469">
            <v>104</v>
          </cell>
          <cell r="E469" t="str">
            <v>Автоколона № 1</v>
          </cell>
          <cell r="F469" t="str">
            <v>ГОРГОЦЬКИЙ ОЛЕКСАНДР ВАСИЛЬОВИЧ</v>
          </cell>
          <cell r="G469">
            <v>808.02</v>
          </cell>
          <cell r="H469">
            <v>212.12</v>
          </cell>
          <cell r="I469">
            <v>595.9</v>
          </cell>
          <cell r="J469" t="str">
            <v>01.01.1989</v>
          </cell>
          <cell r="K469" t="str">
            <v>31.05.2018</v>
          </cell>
          <cell r="L469">
            <v>52</v>
          </cell>
          <cell r="M469" t="str">
            <v>За рішенням КМДА</v>
          </cell>
          <cell r="N469" t="str">
            <v>ОЗ рах.949 БС 172002</v>
          </cell>
          <cell r="O469" t="str">
            <v>!</v>
          </cell>
        </row>
        <row r="470">
          <cell r="C470" t="str">
            <v>АТ -10412100000/000</v>
          </cell>
          <cell r="D470">
            <v>104</v>
          </cell>
          <cell r="E470" t="str">
            <v>Автоколона № 1</v>
          </cell>
          <cell r="F470" t="str">
            <v>ГОРГОЦЬКИЙ ОЛЕКСАНДР ВАСИЛЬОВИЧ</v>
          </cell>
          <cell r="G470">
            <v>4986333.4800000004</v>
          </cell>
          <cell r="H470">
            <v>207763.88</v>
          </cell>
          <cell r="I470">
            <v>4778569.5999999996</v>
          </cell>
          <cell r="J470" t="str">
            <v>09.08.2018</v>
          </cell>
          <cell r="K470" t="str">
            <v>09.08.2018</v>
          </cell>
          <cell r="L470">
            <v>91</v>
          </cell>
          <cell r="M470" t="str">
            <v>Власні кошти</v>
          </cell>
          <cell r="N470" t="str">
            <v>ОЗ рах.231 БС 011002 Передавання т/е КТМ</v>
          </cell>
        </row>
        <row r="471">
          <cell r="C471" t="str">
            <v>АТ -10412700000/000</v>
          </cell>
          <cell r="D471">
            <v>104</v>
          </cell>
          <cell r="E471" t="str">
            <v>Автоколона № 1</v>
          </cell>
          <cell r="F471" t="str">
            <v>ГОРГОЦЬКИЙ ОЛЕКСАНДР ВАСИЛЬОВИЧ</v>
          </cell>
          <cell r="G471">
            <v>3473110.33</v>
          </cell>
          <cell r="H471">
            <v>144712.92000000001</v>
          </cell>
          <cell r="I471">
            <v>3328397.41</v>
          </cell>
          <cell r="J471" t="str">
            <v>10.08.2018</v>
          </cell>
          <cell r="K471" t="str">
            <v>10.08.2018</v>
          </cell>
          <cell r="L471">
            <v>91</v>
          </cell>
          <cell r="M471" t="str">
            <v>Власні кошти</v>
          </cell>
          <cell r="N471" t="str">
            <v>ОЗ рах.231 БС 011002 Передавання т/е КТМ</v>
          </cell>
        </row>
        <row r="472">
          <cell r="C472" t="str">
            <v>АТ -10412600000/000</v>
          </cell>
          <cell r="D472">
            <v>104</v>
          </cell>
          <cell r="E472" t="str">
            <v>Автоколона № 1</v>
          </cell>
          <cell r="F472" t="str">
            <v>ГОРГОЦЬКИЙ ОЛЕКСАНДР ВАСИЛЬОВИЧ</v>
          </cell>
          <cell r="G472">
            <v>3473110.33</v>
          </cell>
          <cell r="H472">
            <v>144712.92000000001</v>
          </cell>
          <cell r="I472">
            <v>3328397.41</v>
          </cell>
          <cell r="J472" t="str">
            <v>10.08.2018</v>
          </cell>
          <cell r="K472" t="str">
            <v>10.08.2018</v>
          </cell>
          <cell r="L472">
            <v>91</v>
          </cell>
          <cell r="M472" t="str">
            <v>Власні кошти</v>
          </cell>
          <cell r="N472" t="str">
            <v>ОЗ рах.231 БС 011002 Передавання т/е КТМ</v>
          </cell>
        </row>
        <row r="473">
          <cell r="C473" t="str">
            <v>АТ -10410200000/000</v>
          </cell>
          <cell r="D473">
            <v>104</v>
          </cell>
          <cell r="E473" t="str">
            <v>Автоколона № 1</v>
          </cell>
          <cell r="F473" t="str">
            <v>ГОРГОЦЬКИЙ ОЛЕКСАНДР ВАСИЛЬОВИЧ</v>
          </cell>
          <cell r="G473">
            <v>3473110.33</v>
          </cell>
          <cell r="H473">
            <v>217069.38</v>
          </cell>
          <cell r="I473">
            <v>3256040.95</v>
          </cell>
          <cell r="J473" t="str">
            <v>26.06.2018</v>
          </cell>
          <cell r="K473" t="str">
            <v>26.06.2018</v>
          </cell>
          <cell r="L473">
            <v>89</v>
          </cell>
          <cell r="M473" t="str">
            <v>Власні кошти</v>
          </cell>
          <cell r="N473" t="str">
            <v>ОЗ рах.231 БС 011002 Передавання т/е КТМ</v>
          </cell>
        </row>
        <row r="474">
          <cell r="C474" t="str">
            <v>АТ -10410300000/000</v>
          </cell>
          <cell r="D474">
            <v>104</v>
          </cell>
          <cell r="E474" t="str">
            <v>Автоколона № 1</v>
          </cell>
          <cell r="F474" t="str">
            <v>ГОРГОЦЬКИЙ ОЛЕКСАНДР ВАСИЛЬОВИЧ</v>
          </cell>
          <cell r="G474">
            <v>3473110.33</v>
          </cell>
          <cell r="H474">
            <v>217069.38</v>
          </cell>
          <cell r="I474">
            <v>3256040.95</v>
          </cell>
          <cell r="J474" t="str">
            <v>26.06.2018</v>
          </cell>
          <cell r="K474" t="str">
            <v>26.06.2018</v>
          </cell>
          <cell r="L474">
            <v>89</v>
          </cell>
          <cell r="M474" t="str">
            <v>Власні кошти</v>
          </cell>
          <cell r="N474" t="str">
            <v>ОЗ рах.231 БС 011002 Передавання т/е КТМ</v>
          </cell>
        </row>
        <row r="475">
          <cell r="C475" t="str">
            <v>АТ -104100000093/000</v>
          </cell>
          <cell r="D475">
            <v>104</v>
          </cell>
          <cell r="E475" t="str">
            <v>Автоколона № 1</v>
          </cell>
          <cell r="F475" t="str">
            <v>ГОРГОЦЬКИЙ ОЛЕКСАНДР ВАСИЛЬОВИЧ</v>
          </cell>
          <cell r="G475">
            <v>4416.67</v>
          </cell>
          <cell r="H475">
            <v>2010.54</v>
          </cell>
          <cell r="I475">
            <v>2406.13</v>
          </cell>
          <cell r="J475" t="str">
            <v>25.07.2014</v>
          </cell>
          <cell r="K475" t="str">
            <v>31.05.2018</v>
          </cell>
          <cell r="L475">
            <v>52</v>
          </cell>
          <cell r="M475" t="str">
            <v>За рішенням КМДА</v>
          </cell>
          <cell r="N475" t="str">
            <v>ОЗ рах.91 БС 022002</v>
          </cell>
        </row>
        <row r="476">
          <cell r="C476" t="str">
            <v>АТ -104100000092/000</v>
          </cell>
          <cell r="D476">
            <v>104</v>
          </cell>
          <cell r="E476" t="str">
            <v>Автоколона № 1</v>
          </cell>
          <cell r="F476" t="str">
            <v>ГОРГОЦЬКИЙ ОЛЕКСАНДР ВАСИЛЬОВИЧ</v>
          </cell>
          <cell r="G476">
            <v>2510</v>
          </cell>
          <cell r="H476">
            <v>1010.81</v>
          </cell>
          <cell r="I476">
            <v>1499.19</v>
          </cell>
          <cell r="J476" t="str">
            <v>25.07.2014</v>
          </cell>
          <cell r="K476" t="str">
            <v>31.05.2018</v>
          </cell>
          <cell r="L476">
            <v>52</v>
          </cell>
          <cell r="M476" t="str">
            <v>За рішенням КМДА</v>
          </cell>
          <cell r="N476" t="str">
            <v>ОЗ рах.91 БС 022002</v>
          </cell>
        </row>
        <row r="477">
          <cell r="C477" t="str">
            <v>ЖТЕ-10400017592/000</v>
          </cell>
          <cell r="D477">
            <v>104</v>
          </cell>
          <cell r="E477" t="str">
            <v>Автоколона № 1</v>
          </cell>
          <cell r="F477" t="str">
            <v>ГОРГОЦЬКИЙ ОЛЕКСАНДР ВАСИЛЬОВИЧ</v>
          </cell>
          <cell r="G477">
            <v>436.19</v>
          </cell>
          <cell r="H477">
            <v>243.53</v>
          </cell>
          <cell r="I477">
            <v>192.66</v>
          </cell>
          <cell r="J477" t="str">
            <v>01.11.1990</v>
          </cell>
          <cell r="K477" t="str">
            <v>31.05.2018</v>
          </cell>
          <cell r="L477">
            <v>52</v>
          </cell>
          <cell r="M477" t="str">
            <v>За рішенням КМДА</v>
          </cell>
          <cell r="N477" t="str">
            <v>ОЗ рах.231 БС 011002 Передавання т/е КТМ</v>
          </cell>
        </row>
        <row r="478">
          <cell r="C478" t="str">
            <v>ЖТЕ-10400004448/000</v>
          </cell>
          <cell r="D478">
            <v>104</v>
          </cell>
          <cell r="E478" t="str">
            <v>Автоколона № 1</v>
          </cell>
          <cell r="F478" t="str">
            <v>ГОРГОЦЬКИЙ ОЛЕКСАНДР ВАСИЛЬОВИЧ</v>
          </cell>
          <cell r="G478">
            <v>2145.19</v>
          </cell>
          <cell r="H478">
            <v>1197.76</v>
          </cell>
          <cell r="I478">
            <v>947.43</v>
          </cell>
          <cell r="J478" t="str">
            <v>01.03.1992</v>
          </cell>
          <cell r="K478" t="str">
            <v>31.05.2018</v>
          </cell>
          <cell r="L478">
            <v>52</v>
          </cell>
          <cell r="M478" t="str">
            <v>За рішенням КМДА</v>
          </cell>
          <cell r="N478" t="str">
            <v>ОЗ рах.231 БС 011002 Передавання т/е КТМ</v>
          </cell>
        </row>
        <row r="479">
          <cell r="C479" t="str">
            <v>ЖТЕ-10400004447/000</v>
          </cell>
          <cell r="D479">
            <v>104</v>
          </cell>
          <cell r="E479" t="str">
            <v>Автоколона № 1</v>
          </cell>
          <cell r="F479" t="str">
            <v>ГОРГОЦЬКИЙ ОЛЕКСАНДР ВАСИЛЬОВИЧ</v>
          </cell>
          <cell r="G479">
            <v>843.78</v>
          </cell>
          <cell r="H479">
            <v>471.09</v>
          </cell>
          <cell r="I479">
            <v>372.69</v>
          </cell>
          <cell r="J479" t="str">
            <v>01.11.1990</v>
          </cell>
          <cell r="K479" t="str">
            <v>31.05.2018</v>
          </cell>
          <cell r="L479">
            <v>52</v>
          </cell>
          <cell r="M479" t="str">
            <v>За рішенням КМДА</v>
          </cell>
          <cell r="N479" t="str">
            <v>ОЗ рах.231 БС 011002 Передавання т/е КТМ</v>
          </cell>
        </row>
        <row r="480">
          <cell r="C480" t="str">
            <v>АТ -104100000106/000</v>
          </cell>
          <cell r="D480">
            <v>104</v>
          </cell>
          <cell r="E480" t="str">
            <v>Автоколона № 1</v>
          </cell>
          <cell r="F480" t="str">
            <v>ГОРГОЦЬКИЙ ОЛЕКСАНДР ВАСИЛЬОВИЧ</v>
          </cell>
          <cell r="G480">
            <v>45082.02</v>
          </cell>
          <cell r="H480">
            <v>8104.03</v>
          </cell>
          <cell r="I480">
            <v>36977.99</v>
          </cell>
          <cell r="J480" t="str">
            <v>03.11.2014</v>
          </cell>
          <cell r="K480" t="str">
            <v>31.05.2018</v>
          </cell>
          <cell r="L480">
            <v>52</v>
          </cell>
          <cell r="M480" t="str">
            <v>За рішенням КМДА</v>
          </cell>
          <cell r="N480" t="str">
            <v>ОЗ рах.91 БС 022002</v>
          </cell>
        </row>
        <row r="481">
          <cell r="C481" t="str">
            <v>СЕА-10410013002/002</v>
          </cell>
          <cell r="D481">
            <v>104</v>
          </cell>
          <cell r="E481" t="str">
            <v>Автоколона № 1</v>
          </cell>
          <cell r="F481" t="str">
            <v>ГОРГОЦЬКИЙ ОЛЕКСАНДР ВАСИЛЬОВИЧ</v>
          </cell>
          <cell r="G481">
            <v>1</v>
          </cell>
          <cell r="H481">
            <v>0.08</v>
          </cell>
          <cell r="I481">
            <v>0.92</v>
          </cell>
          <cell r="J481" t="str">
            <v>01.12.2011</v>
          </cell>
          <cell r="K481" t="str">
            <v>31.05.2018</v>
          </cell>
          <cell r="L481">
            <v>52</v>
          </cell>
          <cell r="M481" t="str">
            <v>За рішенням КМДА</v>
          </cell>
          <cell r="N481" t="str">
            <v>ОЗ рах.949 БС 172002</v>
          </cell>
          <cell r="O481" t="str">
            <v>!</v>
          </cell>
        </row>
        <row r="482">
          <cell r="C482" t="str">
            <v>СЕА-10410000527/000</v>
          </cell>
          <cell r="D482">
            <v>104</v>
          </cell>
          <cell r="E482" t="str">
            <v>Автоколона № 1</v>
          </cell>
          <cell r="F482" t="str">
            <v>ГОРГОЦЬКИЙ ОЛЕКСАНДР ВАСИЛЬОВИЧ</v>
          </cell>
          <cell r="G482">
            <v>10</v>
          </cell>
          <cell r="H482">
            <v>10</v>
          </cell>
          <cell r="I482">
            <v>0</v>
          </cell>
          <cell r="J482" t="str">
            <v>01.02.1997</v>
          </cell>
          <cell r="K482" t="str">
            <v>31.05.2018</v>
          </cell>
          <cell r="L482">
            <v>52</v>
          </cell>
          <cell r="M482" t="str">
            <v>За рішенням КМДА</v>
          </cell>
          <cell r="N482" t="str">
            <v>ОЗ рах.949 БС 172002</v>
          </cell>
          <cell r="O482" t="str">
            <v>!</v>
          </cell>
        </row>
        <row r="483">
          <cell r="C483" t="str">
            <v>ТЦ5-10400100618/002</v>
          </cell>
          <cell r="D483">
            <v>104</v>
          </cell>
          <cell r="E483" t="str">
            <v>Автоколона № 1</v>
          </cell>
          <cell r="F483" t="str">
            <v>КЛИМЕНКО ОЛЕКСАНДР ВОЛОДИМИРОВИЧ</v>
          </cell>
          <cell r="G483">
            <v>171.66</v>
          </cell>
          <cell r="H483">
            <v>7.15</v>
          </cell>
          <cell r="I483">
            <v>164.51</v>
          </cell>
          <cell r="J483" t="str">
            <v>31.10.2011</v>
          </cell>
          <cell r="K483" t="str">
            <v>30.11.2018</v>
          </cell>
          <cell r="L483">
            <v>22</v>
          </cell>
          <cell r="M483" t="str">
            <v>Власні кошти</v>
          </cell>
          <cell r="N483" t="str">
            <v>ОЗ рах.91 БС 022003</v>
          </cell>
        </row>
        <row r="484">
          <cell r="C484" t="str">
            <v>ТЦ5-10400100706/000</v>
          </cell>
          <cell r="D484">
            <v>104</v>
          </cell>
          <cell r="E484" t="str">
            <v>Автоколона № 1</v>
          </cell>
          <cell r="F484" t="str">
            <v>КЛИМЕНКО ОЛЕКСАНДР ВОЛОДИМИРОВИЧ</v>
          </cell>
          <cell r="G484">
            <v>1670</v>
          </cell>
          <cell r="H484">
            <v>797.84</v>
          </cell>
          <cell r="I484">
            <v>872.16</v>
          </cell>
          <cell r="J484" t="str">
            <v>27.06.2012</v>
          </cell>
          <cell r="K484" t="str">
            <v>01.08.2018</v>
          </cell>
          <cell r="L484">
            <v>55</v>
          </cell>
          <cell r="M484" t="str">
            <v>За рішенням КМДА</v>
          </cell>
          <cell r="N484" t="str">
            <v>ОЗ рах.91 БС 022002</v>
          </cell>
        </row>
        <row r="485">
          <cell r="C485" t="str">
            <v>ТЦ5-10400100685/000</v>
          </cell>
          <cell r="D485">
            <v>104</v>
          </cell>
          <cell r="E485" t="str">
            <v>Автоколона № 1</v>
          </cell>
          <cell r="F485" t="str">
            <v>КЛИМЕНКО ОЛЕКСАНДР ВОЛОДИМИРОВИЧ</v>
          </cell>
          <cell r="G485">
            <v>1560</v>
          </cell>
          <cell r="H485">
            <v>745.29</v>
          </cell>
          <cell r="I485">
            <v>814.71</v>
          </cell>
          <cell r="J485" t="str">
            <v>27.06.2012</v>
          </cell>
          <cell r="K485" t="str">
            <v>01.08.2018</v>
          </cell>
          <cell r="L485">
            <v>55</v>
          </cell>
          <cell r="M485" t="str">
            <v>За рішенням КМДА</v>
          </cell>
          <cell r="N485" t="str">
            <v>ОЗ рах.91 БС 022002</v>
          </cell>
        </row>
        <row r="486">
          <cell r="C486" t="str">
            <v>ТЦ5-10400062040/000</v>
          </cell>
          <cell r="D486">
            <v>104</v>
          </cell>
          <cell r="E486" t="str">
            <v>Автоколона № 1</v>
          </cell>
          <cell r="F486" t="str">
            <v>КЛИМЕНКО ОЛЕКСАНДР ВОЛОДИМИРОВИЧ</v>
          </cell>
          <cell r="G486">
            <v>50</v>
          </cell>
          <cell r="H486">
            <v>50</v>
          </cell>
          <cell r="I486">
            <v>0</v>
          </cell>
          <cell r="J486" t="str">
            <v>28.12.1999</v>
          </cell>
          <cell r="K486" t="str">
            <v>01.08.2018</v>
          </cell>
          <cell r="L486">
            <v>55</v>
          </cell>
          <cell r="M486" t="str">
            <v>За рішенням КМДА</v>
          </cell>
          <cell r="N486" t="str">
            <v>ОЗ рах.91 БС 022002</v>
          </cell>
        </row>
        <row r="487">
          <cell r="C487" t="str">
            <v>ТЦ5-10400020508/000</v>
          </cell>
          <cell r="D487">
            <v>104</v>
          </cell>
          <cell r="E487" t="str">
            <v>Автоколона № 1</v>
          </cell>
          <cell r="F487" t="str">
            <v>ОМЕЛЬЧЕНКО ДЕНИС СЕРГІЙОВИЧ</v>
          </cell>
          <cell r="G487">
            <v>50.05</v>
          </cell>
          <cell r="H487">
            <v>20.89</v>
          </cell>
          <cell r="I487">
            <v>29.16</v>
          </cell>
          <cell r="J487" t="str">
            <v>28.07.1990</v>
          </cell>
          <cell r="K487" t="str">
            <v>01.08.2018</v>
          </cell>
          <cell r="L487">
            <v>55</v>
          </cell>
          <cell r="M487" t="str">
            <v>За рішенням КМДА</v>
          </cell>
          <cell r="N487" t="str">
            <v>ОЗ рах.949 БС 172002</v>
          </cell>
        </row>
        <row r="488">
          <cell r="C488" t="str">
            <v>ЕН -10400003485/000</v>
          </cell>
          <cell r="D488">
            <v>104</v>
          </cell>
          <cell r="E488" t="str">
            <v>Автоколона № 2</v>
          </cell>
          <cell r="F488" t="str">
            <v>СТЕПАНЧУК ОЛЕКСАНДР МИХАЙЛОВИЧ</v>
          </cell>
          <cell r="G488">
            <v>4348.1099999999997</v>
          </cell>
          <cell r="H488">
            <v>72.47</v>
          </cell>
          <cell r="I488">
            <v>4275.6400000000003</v>
          </cell>
          <cell r="J488" t="str">
            <v>31.12.2009</v>
          </cell>
          <cell r="K488" t="str">
            <v>30.11.2018</v>
          </cell>
          <cell r="L488">
            <v>58</v>
          </cell>
          <cell r="M488" t="str">
            <v>Власні кошти</v>
          </cell>
          <cell r="N488" t="str">
            <v>ОЗ рах.231 БС 011002 Передавання т/е КТМ</v>
          </cell>
        </row>
        <row r="489">
          <cell r="C489" t="str">
            <v>СЕА-10410000712/000</v>
          </cell>
          <cell r="D489">
            <v>104</v>
          </cell>
          <cell r="E489" t="str">
            <v>Автоколона № 2</v>
          </cell>
          <cell r="F489" t="str">
            <v>СТЕПАНЧУК ОЛЕКСАНДР МИХАЙЛОВИЧ</v>
          </cell>
          <cell r="G489">
            <v>440537.92</v>
          </cell>
          <cell r="H489">
            <v>7342.3</v>
          </cell>
          <cell r="I489">
            <v>433195.62</v>
          </cell>
          <cell r="J489" t="str">
            <v>29.02.2012</v>
          </cell>
          <cell r="K489" t="str">
            <v>30.11.2018</v>
          </cell>
          <cell r="L489">
            <v>58</v>
          </cell>
          <cell r="M489" t="str">
            <v>Власні кошти</v>
          </cell>
          <cell r="N489" t="str">
            <v>ОЗ рах.231 БС 011002 Передавання т/е КТМ</v>
          </cell>
        </row>
        <row r="490">
          <cell r="C490" t="str">
            <v>СЕА-10400000078/000</v>
          </cell>
          <cell r="D490">
            <v>104</v>
          </cell>
          <cell r="E490" t="str">
            <v>Автоколона № 2</v>
          </cell>
          <cell r="F490" t="str">
            <v>СТЕПАНЧУК ОЛЕКСАНДР МИХАЙЛОВИЧ</v>
          </cell>
          <cell r="G490">
            <v>1</v>
          </cell>
          <cell r="H490">
            <v>1</v>
          </cell>
          <cell r="I490">
            <v>0</v>
          </cell>
          <cell r="J490" t="str">
            <v>01.11.1995</v>
          </cell>
          <cell r="K490" t="str">
            <v>31.05.2018</v>
          </cell>
          <cell r="L490">
            <v>52</v>
          </cell>
          <cell r="M490" t="str">
            <v>За рішенням КМДА</v>
          </cell>
          <cell r="N490" t="str">
            <v>ОЗ рах.231 БС 011002 Передавання т/е КТМ</v>
          </cell>
        </row>
        <row r="491">
          <cell r="C491" t="str">
            <v>АТ -10412200000/000</v>
          </cell>
          <cell r="D491">
            <v>104</v>
          </cell>
          <cell r="E491" t="str">
            <v>Автоколона № 2</v>
          </cell>
          <cell r="F491" t="str">
            <v>СТЕПАНЧУК ОЛЕКСАНДР МИХАЙЛОВИЧ</v>
          </cell>
          <cell r="G491">
            <v>4605744.8600000003</v>
          </cell>
          <cell r="H491">
            <v>191906.04</v>
          </cell>
          <cell r="I491">
            <v>4413838.82</v>
          </cell>
          <cell r="J491" t="str">
            <v>09.08.2018</v>
          </cell>
          <cell r="K491" t="str">
            <v>09.08.2018</v>
          </cell>
          <cell r="L491">
            <v>91</v>
          </cell>
          <cell r="M491" t="str">
            <v>Власні кошти</v>
          </cell>
          <cell r="N491" t="str">
            <v>ОЗ рах.231 БС 011002 Передавання т/е КТМ</v>
          </cell>
        </row>
        <row r="492">
          <cell r="C492" t="str">
            <v>АТ -10412300000/000</v>
          </cell>
          <cell r="D492">
            <v>104</v>
          </cell>
          <cell r="E492" t="str">
            <v>Автоколона № 2</v>
          </cell>
          <cell r="F492" t="str">
            <v>СТЕПАНЧУК ОЛЕКСАНДР МИХАЙЛОВИЧ</v>
          </cell>
          <cell r="G492">
            <v>4495732.03</v>
          </cell>
          <cell r="H492">
            <v>187322.16</v>
          </cell>
          <cell r="I492">
            <v>4308409.87</v>
          </cell>
          <cell r="J492" t="str">
            <v>10.08.2018</v>
          </cell>
          <cell r="K492" t="str">
            <v>10.08.2018</v>
          </cell>
          <cell r="L492">
            <v>91</v>
          </cell>
          <cell r="M492" t="str">
            <v>Власні кошти</v>
          </cell>
          <cell r="N492" t="str">
            <v>ОЗ рах.231 БС 011002 Передавання т/е КТМ</v>
          </cell>
        </row>
        <row r="493">
          <cell r="C493" t="str">
            <v>АТ -10411700000/000</v>
          </cell>
          <cell r="D493">
            <v>104</v>
          </cell>
          <cell r="E493" t="str">
            <v>Автоколона № 2</v>
          </cell>
          <cell r="F493" t="str">
            <v>СТЕПАНЧУК ОЛЕКСАНДР МИХАЙЛОВИЧ</v>
          </cell>
          <cell r="G493">
            <v>3473110.33</v>
          </cell>
          <cell r="H493">
            <v>180891.15</v>
          </cell>
          <cell r="I493">
            <v>3292219.18</v>
          </cell>
          <cell r="J493" t="str">
            <v>16.07.2018</v>
          </cell>
          <cell r="K493" t="str">
            <v>16.07.2018</v>
          </cell>
          <cell r="L493">
            <v>90</v>
          </cell>
          <cell r="M493" t="str">
            <v>Власні кошти</v>
          </cell>
          <cell r="N493" t="str">
            <v>ОЗ рах.231 БС 011002 Передавання т/е КТМ</v>
          </cell>
        </row>
        <row r="494">
          <cell r="C494" t="str">
            <v>АТ -10411800000/000</v>
          </cell>
          <cell r="D494">
            <v>104</v>
          </cell>
          <cell r="E494" t="str">
            <v>Автоколона № 2</v>
          </cell>
          <cell r="F494" t="str">
            <v>СТЕПАНЧУК ОЛЕКСАНДР МИХАЙЛОВИЧ</v>
          </cell>
          <cell r="G494">
            <v>3473110.33</v>
          </cell>
          <cell r="H494">
            <v>180891.15</v>
          </cell>
          <cell r="I494">
            <v>3292219.18</v>
          </cell>
          <cell r="J494" t="str">
            <v>16.07.2018</v>
          </cell>
          <cell r="K494" t="str">
            <v>16.07.2018</v>
          </cell>
          <cell r="L494">
            <v>90</v>
          </cell>
          <cell r="M494" t="str">
            <v>Власні кошти</v>
          </cell>
          <cell r="N494" t="str">
            <v>ОЗ рах.231 БС 011002 Передавання т/е КТМ</v>
          </cell>
        </row>
        <row r="495">
          <cell r="C495" t="str">
            <v>АТ -10412400000/000</v>
          </cell>
          <cell r="D495">
            <v>104</v>
          </cell>
          <cell r="E495" t="str">
            <v>Автоколона № 3</v>
          </cell>
          <cell r="F495" t="str">
            <v>ПИЛИПЕНКО ОЛЕКСАНДР ГРИГОРОВИЧ</v>
          </cell>
          <cell r="G495">
            <v>3473110.33</v>
          </cell>
          <cell r="H495">
            <v>144712.92000000001</v>
          </cell>
          <cell r="I495">
            <v>3328397.41</v>
          </cell>
          <cell r="J495" t="str">
            <v>10.08.2018</v>
          </cell>
          <cell r="K495" t="str">
            <v>10.08.2018</v>
          </cell>
          <cell r="L495">
            <v>91</v>
          </cell>
          <cell r="M495" t="str">
            <v>Власні кошти</v>
          </cell>
          <cell r="N495" t="str">
            <v>ОЗ рах.231 БС 011002 Передавання т/е КТМ</v>
          </cell>
        </row>
        <row r="496">
          <cell r="C496" t="str">
            <v>АТ -10412500000/000</v>
          </cell>
          <cell r="D496">
            <v>104</v>
          </cell>
          <cell r="E496" t="str">
            <v>Автоколона № 3</v>
          </cell>
          <cell r="F496" t="str">
            <v>ПИЛИПЕНКО ОЛЕКСАНДР ГРИГОРОВИЧ</v>
          </cell>
          <cell r="G496">
            <v>3473110.33</v>
          </cell>
          <cell r="H496">
            <v>144712.92000000001</v>
          </cell>
          <cell r="I496">
            <v>3328397.41</v>
          </cell>
          <cell r="J496" t="str">
            <v>10.08.2018</v>
          </cell>
          <cell r="K496" t="str">
            <v>10.08.2018</v>
          </cell>
          <cell r="L496">
            <v>91</v>
          </cell>
          <cell r="M496" t="str">
            <v>Власні кошти</v>
          </cell>
          <cell r="N496" t="str">
            <v>ОЗ рах.231 БС 011002 Передавання т/е КТМ</v>
          </cell>
        </row>
        <row r="497">
          <cell r="C497" t="str">
            <v>АТ -104200000090/000</v>
          </cell>
          <cell r="D497">
            <v>104</v>
          </cell>
          <cell r="E497" t="str">
            <v>Автоколона № 4</v>
          </cell>
          <cell r="F497" t="str">
            <v>ІВАНОВ ЕДУАРД ВЯЧЕСЛАВОВИЧ</v>
          </cell>
          <cell r="G497">
            <v>1772.77</v>
          </cell>
          <cell r="H497">
            <v>73.87</v>
          </cell>
          <cell r="I497">
            <v>1698.9</v>
          </cell>
          <cell r="J497" t="str">
            <v>18.02.2015</v>
          </cell>
          <cell r="K497" t="str">
            <v>30.11.2018</v>
          </cell>
          <cell r="L497">
            <v>22</v>
          </cell>
          <cell r="M497" t="str">
            <v>Власні кошти</v>
          </cell>
          <cell r="N497" t="str">
            <v>ОЗ рах.91 БС 022003</v>
          </cell>
        </row>
        <row r="498">
          <cell r="C498" t="str">
            <v>СЕА-10400007631/000</v>
          </cell>
          <cell r="D498">
            <v>104</v>
          </cell>
          <cell r="E498" t="str">
            <v>Автоколона № 4</v>
          </cell>
          <cell r="F498" t="str">
            <v>ІВАНОВ ЕДУАРД ВЯЧЕСЛАВОВИЧ</v>
          </cell>
          <cell r="G498">
            <v>92.96</v>
          </cell>
          <cell r="H498">
            <v>24.38</v>
          </cell>
          <cell r="I498">
            <v>68.58</v>
          </cell>
          <cell r="J498" t="str">
            <v>01.07.1999</v>
          </cell>
          <cell r="K498" t="str">
            <v>31.05.2018</v>
          </cell>
          <cell r="L498">
            <v>52</v>
          </cell>
          <cell r="M498" t="str">
            <v>За рішенням КМДА</v>
          </cell>
          <cell r="N498" t="str">
            <v>ОЗ рах.949 БС 172002</v>
          </cell>
          <cell r="O498" t="str">
            <v>!</v>
          </cell>
        </row>
        <row r="499">
          <cell r="C499" t="str">
            <v>АТ -10412800000/000</v>
          </cell>
          <cell r="D499">
            <v>104</v>
          </cell>
          <cell r="E499" t="str">
            <v>Автоколона № 4</v>
          </cell>
          <cell r="F499" t="str">
            <v>ІВАНОВ ЕДУАРД ВЯЧЕСЛАВОВИЧ</v>
          </cell>
          <cell r="G499">
            <v>3473110.33</v>
          </cell>
          <cell r="H499">
            <v>144712.92000000001</v>
          </cell>
          <cell r="I499">
            <v>3328397.41</v>
          </cell>
          <cell r="J499" t="str">
            <v>10.08.2018</v>
          </cell>
          <cell r="K499" t="str">
            <v>10.08.2018</v>
          </cell>
          <cell r="L499">
            <v>91</v>
          </cell>
          <cell r="M499" t="str">
            <v>Власні кошти</v>
          </cell>
          <cell r="N499" t="str">
            <v>ОЗ рах.231 БС 011002 Передавання т/е КТМ</v>
          </cell>
        </row>
        <row r="500">
          <cell r="C500" t="str">
            <v>АТ -104100000077/000</v>
          </cell>
          <cell r="D500">
            <v>104</v>
          </cell>
          <cell r="E500" t="str">
            <v>Автоколона № 5</v>
          </cell>
          <cell r="F500" t="str">
            <v>КОРОТКОРУЧКО ОЛЕКСАНДР МИКОЛАЙОВИЧ</v>
          </cell>
          <cell r="G500">
            <v>8052.77</v>
          </cell>
          <cell r="H500">
            <v>134.21</v>
          </cell>
          <cell r="I500">
            <v>7918.56</v>
          </cell>
          <cell r="J500" t="str">
            <v>18.07.2014</v>
          </cell>
          <cell r="K500" t="str">
            <v>30.11.2018</v>
          </cell>
          <cell r="L500">
            <v>58</v>
          </cell>
          <cell r="M500" t="str">
            <v>Власні кошти</v>
          </cell>
          <cell r="N500" t="str">
            <v>ОЗ рах.231 БС 011002 Передавання т/е КТМ</v>
          </cell>
        </row>
        <row r="501">
          <cell r="C501" t="str">
            <v>СЕА-10410000537/000</v>
          </cell>
          <cell r="D501">
            <v>104</v>
          </cell>
          <cell r="E501" t="str">
            <v>Автоколона № 5</v>
          </cell>
          <cell r="F501" t="str">
            <v>КОРОТКОРУЧКО ОЛЕКСАНДР МИКОЛАЙОВИЧ</v>
          </cell>
          <cell r="G501">
            <v>558953.92000000004</v>
          </cell>
          <cell r="H501">
            <v>9315.9</v>
          </cell>
          <cell r="I501">
            <v>549638.02</v>
          </cell>
          <cell r="J501" t="str">
            <v>17.03.2009</v>
          </cell>
          <cell r="K501" t="str">
            <v>30.11.2018</v>
          </cell>
          <cell r="L501">
            <v>58</v>
          </cell>
          <cell r="M501" t="str">
            <v>Власні кошти</v>
          </cell>
          <cell r="N501" t="str">
            <v>ОЗ рах.231 БС 011002 Передавання т/е КТМ</v>
          </cell>
        </row>
        <row r="502">
          <cell r="C502" t="str">
            <v>СЕА-10410000538/000</v>
          </cell>
          <cell r="D502">
            <v>104</v>
          </cell>
          <cell r="E502" t="str">
            <v>Автоколона № 5</v>
          </cell>
          <cell r="F502" t="str">
            <v>КОРОТКОРУЧКО ОЛЕКСАНДР МИКОЛАЙОВИЧ</v>
          </cell>
          <cell r="G502">
            <v>558953.92000000004</v>
          </cell>
          <cell r="H502">
            <v>9315.9</v>
          </cell>
          <cell r="I502">
            <v>549638.02</v>
          </cell>
          <cell r="J502" t="str">
            <v>17.03.2009</v>
          </cell>
          <cell r="K502" t="str">
            <v>30.11.2018</v>
          </cell>
          <cell r="L502">
            <v>58</v>
          </cell>
          <cell r="M502" t="str">
            <v>Власні кошти</v>
          </cell>
          <cell r="N502" t="str">
            <v>ОЗ рах.231 БС 011002 Передавання т/е КТМ</v>
          </cell>
        </row>
        <row r="503">
          <cell r="C503" t="str">
            <v>СЕА-10410000007/000</v>
          </cell>
          <cell r="D503">
            <v>104</v>
          </cell>
          <cell r="E503" t="str">
            <v>Автоколона № 5</v>
          </cell>
          <cell r="F503" t="str">
            <v>КОРОТКОРУЧКО ОЛЕКСАНДР МИКОЛАЙОВИЧ</v>
          </cell>
          <cell r="G503">
            <v>208953.92</v>
          </cell>
          <cell r="H503">
            <v>3482.57</v>
          </cell>
          <cell r="I503">
            <v>205471.35</v>
          </cell>
          <cell r="J503" t="str">
            <v>02.11.2006</v>
          </cell>
          <cell r="K503" t="str">
            <v>30.11.2018</v>
          </cell>
          <cell r="L503">
            <v>58</v>
          </cell>
          <cell r="M503" t="str">
            <v>Власні кошти</v>
          </cell>
          <cell r="N503" t="str">
            <v>ОЗ рах.231 БС 011002 Передавання т/е КТМ</v>
          </cell>
        </row>
        <row r="504">
          <cell r="C504" t="str">
            <v>СЕА-10400100368/000</v>
          </cell>
          <cell r="D504">
            <v>104</v>
          </cell>
          <cell r="E504" t="str">
            <v>Автоколона № 5</v>
          </cell>
          <cell r="F504" t="str">
            <v>КОРОТКОРУЧКО ОЛЕКСАНДР МИКОЛАЙОВИЧ</v>
          </cell>
          <cell r="G504">
            <v>654537.92000000004</v>
          </cell>
          <cell r="H504">
            <v>10908.97</v>
          </cell>
          <cell r="I504">
            <v>643628.94999999995</v>
          </cell>
          <cell r="J504" t="str">
            <v>17.10.2006</v>
          </cell>
          <cell r="K504" t="str">
            <v>30.11.2018</v>
          </cell>
          <cell r="L504">
            <v>58</v>
          </cell>
          <cell r="M504" t="str">
            <v>Власні кошти</v>
          </cell>
          <cell r="N504" t="str">
            <v>ОЗ рах.231 БС 011002 Передавання т/е КТМ</v>
          </cell>
        </row>
        <row r="505">
          <cell r="C505" t="str">
            <v>СЕА-10400100370/000</v>
          </cell>
          <cell r="D505">
            <v>104</v>
          </cell>
          <cell r="E505" t="str">
            <v>Автоколона № 5</v>
          </cell>
          <cell r="F505" t="str">
            <v>КОРОТКОРУЧКО ОЛЕКСАНДР МИКОЛАЙОВИЧ</v>
          </cell>
          <cell r="G505">
            <v>715787.92</v>
          </cell>
          <cell r="H505">
            <v>11929.8</v>
          </cell>
          <cell r="I505">
            <v>703858.12</v>
          </cell>
          <cell r="J505" t="str">
            <v>04.10.2006</v>
          </cell>
          <cell r="K505" t="str">
            <v>30.11.2018</v>
          </cell>
          <cell r="L505">
            <v>58</v>
          </cell>
          <cell r="M505" t="str">
            <v>Власні кошти</v>
          </cell>
          <cell r="N505" t="str">
            <v>ОЗ рах.231 БС 011002 Передавання т/е КТМ</v>
          </cell>
        </row>
        <row r="506">
          <cell r="C506" t="str">
            <v>СЕА-10410000037/000</v>
          </cell>
          <cell r="D506">
            <v>104</v>
          </cell>
          <cell r="E506" t="str">
            <v>Автоколона № 5</v>
          </cell>
          <cell r="F506" t="str">
            <v>КОРОТКОРУЧКО ОЛЕКСАНДР МИКОЛАЙОВИЧ</v>
          </cell>
          <cell r="G506">
            <v>509370.92</v>
          </cell>
          <cell r="H506">
            <v>8489.52</v>
          </cell>
          <cell r="I506">
            <v>500881.4</v>
          </cell>
          <cell r="J506" t="str">
            <v>11.04.2007</v>
          </cell>
          <cell r="K506" t="str">
            <v>30.11.2018</v>
          </cell>
          <cell r="L506">
            <v>58</v>
          </cell>
          <cell r="M506" t="str">
            <v>Власні кошти</v>
          </cell>
          <cell r="N506" t="str">
            <v>ОЗ рах.231 БС 011002 Передавання т/е КТМ</v>
          </cell>
        </row>
        <row r="507">
          <cell r="C507" t="str">
            <v>СЕА-10410000038/000</v>
          </cell>
          <cell r="D507">
            <v>104</v>
          </cell>
          <cell r="E507" t="str">
            <v>Автоколона № 5</v>
          </cell>
          <cell r="F507" t="str">
            <v>КОРОТКОРУЧКО ОЛЕКСАНДР МИКОЛАЙОВИЧ</v>
          </cell>
          <cell r="G507">
            <v>509370.92</v>
          </cell>
          <cell r="H507">
            <v>8489.52</v>
          </cell>
          <cell r="I507">
            <v>500881.4</v>
          </cell>
          <cell r="J507" t="str">
            <v>11.04.2007</v>
          </cell>
          <cell r="K507" t="str">
            <v>30.11.2018</v>
          </cell>
          <cell r="L507">
            <v>58</v>
          </cell>
          <cell r="M507" t="str">
            <v>Власні кошти</v>
          </cell>
          <cell r="N507" t="str">
            <v>ОЗ рах.231 БС 011002 Передавання т/е КТМ</v>
          </cell>
        </row>
        <row r="508">
          <cell r="C508" t="str">
            <v>СЕА-10400100345/000</v>
          </cell>
          <cell r="D508">
            <v>104</v>
          </cell>
          <cell r="E508" t="str">
            <v>Автоколона № 5</v>
          </cell>
          <cell r="F508" t="str">
            <v>КОРОТКОРУЧКО ОЛЕКСАНДР МИКОЛАЙОВИЧ</v>
          </cell>
          <cell r="G508">
            <v>188703.92</v>
          </cell>
          <cell r="H508">
            <v>3145.07</v>
          </cell>
          <cell r="I508">
            <v>185558.85</v>
          </cell>
          <cell r="J508" t="str">
            <v>29.08.2006</v>
          </cell>
          <cell r="K508" t="str">
            <v>30.11.2018</v>
          </cell>
          <cell r="L508">
            <v>58</v>
          </cell>
          <cell r="M508" t="str">
            <v>Власні кошти</v>
          </cell>
          <cell r="N508" t="str">
            <v>ОЗ рах.231 БС 011002 Передавання т/е КТМ</v>
          </cell>
        </row>
        <row r="509">
          <cell r="C509" t="str">
            <v>АТ -104100000043/001</v>
          </cell>
          <cell r="D509">
            <v>104</v>
          </cell>
          <cell r="E509" t="str">
            <v>Автоколона № 5</v>
          </cell>
          <cell r="F509" t="str">
            <v>КОРОТКОРУЧКО ОЛЕКСАНДР МИКОЛАЙОВИЧ</v>
          </cell>
          <cell r="G509">
            <v>300708.13</v>
          </cell>
          <cell r="H509">
            <v>4850.13</v>
          </cell>
          <cell r="I509">
            <v>295858</v>
          </cell>
          <cell r="J509" t="str">
            <v>14.04.2014</v>
          </cell>
          <cell r="K509" t="str">
            <v>30.11.2018</v>
          </cell>
          <cell r="L509">
            <v>60</v>
          </cell>
          <cell r="M509" t="str">
            <v>Власні кошти</v>
          </cell>
          <cell r="N509" t="str">
            <v>ОЗ рах.231 БС 011002 Передавання т/е КТМ</v>
          </cell>
        </row>
        <row r="510">
          <cell r="C510" t="str">
            <v>АТ -104100000042/001</v>
          </cell>
          <cell r="D510">
            <v>104</v>
          </cell>
          <cell r="E510" t="str">
            <v>Автоколона № 5</v>
          </cell>
          <cell r="F510" t="str">
            <v>КОРОТКОРУЧКО ОЛЕКСАНДР МИКОЛАЙОВИЧ</v>
          </cell>
          <cell r="G510">
            <v>300708.13</v>
          </cell>
          <cell r="H510">
            <v>4850.13</v>
          </cell>
          <cell r="I510">
            <v>295858</v>
          </cell>
          <cell r="J510" t="str">
            <v>14.04.2014</v>
          </cell>
          <cell r="K510" t="str">
            <v>30.11.2018</v>
          </cell>
          <cell r="L510">
            <v>60</v>
          </cell>
          <cell r="M510" t="str">
            <v>Власні кошти</v>
          </cell>
          <cell r="N510" t="str">
            <v>ОЗ рах.231 БС 011002 Передавання т/е КТМ</v>
          </cell>
        </row>
        <row r="511">
          <cell r="C511" t="str">
            <v>АТ -104100000041/001</v>
          </cell>
          <cell r="D511">
            <v>104</v>
          </cell>
          <cell r="E511" t="str">
            <v>Автоколона № 5</v>
          </cell>
          <cell r="F511" t="str">
            <v>КОРОТКОРУЧКО ОЛЕКСАНДР МИКОЛАЙОВИЧ</v>
          </cell>
          <cell r="G511">
            <v>300708.13</v>
          </cell>
          <cell r="H511">
            <v>4850.13</v>
          </cell>
          <cell r="I511">
            <v>295858</v>
          </cell>
          <cell r="J511" t="str">
            <v>14.04.2014</v>
          </cell>
          <cell r="K511" t="str">
            <v>30.11.2018</v>
          </cell>
          <cell r="L511">
            <v>60</v>
          </cell>
          <cell r="M511" t="str">
            <v>Власні кошти</v>
          </cell>
          <cell r="N511" t="str">
            <v>ОЗ рах.231 БС 011002 Передавання т/е КТМ</v>
          </cell>
        </row>
        <row r="512">
          <cell r="C512" t="str">
            <v>АТ -104100000040/001</v>
          </cell>
          <cell r="D512">
            <v>104</v>
          </cell>
          <cell r="E512" t="str">
            <v>Автоколона № 5</v>
          </cell>
          <cell r="F512" t="str">
            <v>КОРОТКОРУЧКО ОЛЕКСАНДР МИКОЛАЙОВИЧ</v>
          </cell>
          <cell r="G512">
            <v>300708.13</v>
          </cell>
          <cell r="H512">
            <v>4850.13</v>
          </cell>
          <cell r="I512">
            <v>295858</v>
          </cell>
          <cell r="J512" t="str">
            <v>14.04.2014</v>
          </cell>
          <cell r="K512" t="str">
            <v>30.11.2018</v>
          </cell>
          <cell r="L512">
            <v>60</v>
          </cell>
          <cell r="M512" t="str">
            <v>Власні кошти</v>
          </cell>
          <cell r="N512" t="str">
            <v>ОЗ рах.231 БС 011002 Передавання т/е КТМ</v>
          </cell>
        </row>
        <row r="513">
          <cell r="C513" t="str">
            <v>АТ -104100000039/001</v>
          </cell>
          <cell r="D513">
            <v>104</v>
          </cell>
          <cell r="E513" t="str">
            <v>Автоколона № 5</v>
          </cell>
          <cell r="F513" t="str">
            <v>КОРОТКОРУЧКО ОЛЕКСАНДР МИКОЛАЙОВИЧ</v>
          </cell>
          <cell r="G513">
            <v>300708.13</v>
          </cell>
          <cell r="H513">
            <v>4850.13</v>
          </cell>
          <cell r="I513">
            <v>295858</v>
          </cell>
          <cell r="J513" t="str">
            <v>14.04.2014</v>
          </cell>
          <cell r="K513" t="str">
            <v>30.11.2018</v>
          </cell>
          <cell r="L513">
            <v>60</v>
          </cell>
          <cell r="M513" t="str">
            <v>Власні кошти</v>
          </cell>
          <cell r="N513" t="str">
            <v>ОЗ рах.231 БС 011002 Передавання т/е КТМ</v>
          </cell>
        </row>
        <row r="514">
          <cell r="C514" t="str">
            <v>АТ -104100000038/001</v>
          </cell>
          <cell r="D514">
            <v>104</v>
          </cell>
          <cell r="E514" t="str">
            <v>Автоколона № 5</v>
          </cell>
          <cell r="F514" t="str">
            <v>КОРОТКОРУЧКО ОЛЕКСАНДР МИКОЛАЙОВИЧ</v>
          </cell>
          <cell r="G514">
            <v>300708.13</v>
          </cell>
          <cell r="H514">
            <v>4850.13</v>
          </cell>
          <cell r="I514">
            <v>295858</v>
          </cell>
          <cell r="J514" t="str">
            <v>14.04.2014</v>
          </cell>
          <cell r="K514" t="str">
            <v>30.11.2018</v>
          </cell>
          <cell r="L514">
            <v>60</v>
          </cell>
          <cell r="M514" t="str">
            <v>Власні кошти</v>
          </cell>
          <cell r="N514" t="str">
            <v>ОЗ рах.231 БС 011002 Передавання т/е КТМ</v>
          </cell>
        </row>
        <row r="515">
          <cell r="C515" t="str">
            <v>АТ -104100000038/002</v>
          </cell>
          <cell r="D515">
            <v>104</v>
          </cell>
          <cell r="E515" t="str">
            <v>Автоколона № 5</v>
          </cell>
          <cell r="F515" t="str">
            <v>КОРОТКОРУЧКО ОЛЕКСАНДР МИКОЛАЙОВИЧ</v>
          </cell>
          <cell r="G515">
            <v>65214.17</v>
          </cell>
          <cell r="H515">
            <v>1086.9000000000001</v>
          </cell>
          <cell r="I515">
            <v>64127.27</v>
          </cell>
          <cell r="J515" t="str">
            <v>18.04.2014</v>
          </cell>
          <cell r="K515" t="str">
            <v>30.11.2018</v>
          </cell>
          <cell r="L515">
            <v>58</v>
          </cell>
          <cell r="M515" t="str">
            <v>Власні кошти</v>
          </cell>
          <cell r="N515" t="str">
            <v>ОЗ рах.231 БС 011002 Передавання т/е КТМ</v>
          </cell>
        </row>
        <row r="516">
          <cell r="C516" t="str">
            <v>АТ -104100000039/002</v>
          </cell>
          <cell r="D516">
            <v>104</v>
          </cell>
          <cell r="E516" t="str">
            <v>Автоколона № 5</v>
          </cell>
          <cell r="F516" t="str">
            <v>КОРОТКОРУЧКО ОЛЕКСАНДР МИКОЛАЙОВИЧ</v>
          </cell>
          <cell r="G516">
            <v>65214.17</v>
          </cell>
          <cell r="H516">
            <v>1086.9000000000001</v>
          </cell>
          <cell r="I516">
            <v>64127.27</v>
          </cell>
          <cell r="J516" t="str">
            <v>18.04.2014</v>
          </cell>
          <cell r="K516" t="str">
            <v>30.11.2018</v>
          </cell>
          <cell r="L516">
            <v>58</v>
          </cell>
          <cell r="M516" t="str">
            <v>Власні кошти</v>
          </cell>
          <cell r="N516" t="str">
            <v>ОЗ рах.231 БС 011002 Передавання т/е КТМ</v>
          </cell>
        </row>
        <row r="517">
          <cell r="C517" t="str">
            <v>АТ -104100000040/002</v>
          </cell>
          <cell r="D517">
            <v>104</v>
          </cell>
          <cell r="E517" t="str">
            <v>Автоколона № 5</v>
          </cell>
          <cell r="F517" t="str">
            <v>КОРОТКОРУЧКО ОЛЕКСАНДР МИКОЛАЙОВИЧ</v>
          </cell>
          <cell r="G517">
            <v>65214.17</v>
          </cell>
          <cell r="H517">
            <v>1086.9000000000001</v>
          </cell>
          <cell r="I517">
            <v>64127.27</v>
          </cell>
          <cell r="J517" t="str">
            <v>18.04.2014</v>
          </cell>
          <cell r="K517" t="str">
            <v>30.11.2018</v>
          </cell>
          <cell r="L517">
            <v>58</v>
          </cell>
          <cell r="M517" t="str">
            <v>Власні кошти</v>
          </cell>
          <cell r="N517" t="str">
            <v>ОЗ рах.231 БС 011002 Передавання т/е КТМ</v>
          </cell>
        </row>
        <row r="518">
          <cell r="C518" t="str">
            <v>АТ -104100000041/002</v>
          </cell>
          <cell r="D518">
            <v>104</v>
          </cell>
          <cell r="E518" t="str">
            <v>Автоколона № 5</v>
          </cell>
          <cell r="F518" t="str">
            <v>КОРОТКОРУЧКО ОЛЕКСАНДР МИКОЛАЙОВИЧ</v>
          </cell>
          <cell r="G518">
            <v>65214.17</v>
          </cell>
          <cell r="H518">
            <v>1086.9000000000001</v>
          </cell>
          <cell r="I518">
            <v>64127.27</v>
          </cell>
          <cell r="J518" t="str">
            <v>18.04.2014</v>
          </cell>
          <cell r="K518" t="str">
            <v>30.11.2018</v>
          </cell>
          <cell r="L518">
            <v>58</v>
          </cell>
          <cell r="M518" t="str">
            <v>Власні кошти</v>
          </cell>
          <cell r="N518" t="str">
            <v>ОЗ рах.231 БС 011002 Передавання т/е КТМ</v>
          </cell>
        </row>
        <row r="519">
          <cell r="C519" t="str">
            <v>АТ -104100000042/002</v>
          </cell>
          <cell r="D519">
            <v>104</v>
          </cell>
          <cell r="E519" t="str">
            <v>Автоколона № 5</v>
          </cell>
          <cell r="F519" t="str">
            <v>КОРОТКОРУЧКО ОЛЕКСАНДР МИКОЛАЙОВИЧ</v>
          </cell>
          <cell r="G519">
            <v>65214.17</v>
          </cell>
          <cell r="H519">
            <v>1086.9000000000001</v>
          </cell>
          <cell r="I519">
            <v>64127.27</v>
          </cell>
          <cell r="J519" t="str">
            <v>18.04.2014</v>
          </cell>
          <cell r="K519" t="str">
            <v>30.11.2018</v>
          </cell>
          <cell r="L519">
            <v>58</v>
          </cell>
          <cell r="M519" t="str">
            <v>Власні кошти</v>
          </cell>
          <cell r="N519" t="str">
            <v>ОЗ рах.231 БС 011002 Передавання т/е КТМ</v>
          </cell>
        </row>
        <row r="520">
          <cell r="C520" t="str">
            <v>АТ -104100000043/002</v>
          </cell>
          <cell r="D520">
            <v>104</v>
          </cell>
          <cell r="E520" t="str">
            <v>Автоколона № 5</v>
          </cell>
          <cell r="F520" t="str">
            <v>КОРОТКОРУЧКО ОЛЕКСАНДР МИКОЛАЙОВИЧ</v>
          </cell>
          <cell r="G520">
            <v>65214.17</v>
          </cell>
          <cell r="H520">
            <v>1086.9000000000001</v>
          </cell>
          <cell r="I520">
            <v>64127.27</v>
          </cell>
          <cell r="J520" t="str">
            <v>18.04.2014</v>
          </cell>
          <cell r="K520" t="str">
            <v>30.11.2018</v>
          </cell>
          <cell r="L520">
            <v>58</v>
          </cell>
          <cell r="M520" t="str">
            <v>Власні кошти</v>
          </cell>
          <cell r="N520" t="str">
            <v>ОЗ рах.231 БС 011002 Передавання т/е КТМ</v>
          </cell>
        </row>
        <row r="521">
          <cell r="C521" t="str">
            <v>АТ -104100000099/002</v>
          </cell>
          <cell r="D521">
            <v>104</v>
          </cell>
          <cell r="E521" t="str">
            <v>Автоколона № 5</v>
          </cell>
          <cell r="F521" t="str">
            <v>КОРОТКОРУЧКО ОЛЕКСАНДР МИКОЛАЙОВИЧ</v>
          </cell>
          <cell r="G521">
            <v>15999.81</v>
          </cell>
          <cell r="H521">
            <v>266.66000000000003</v>
          </cell>
          <cell r="I521">
            <v>15733.15</v>
          </cell>
          <cell r="J521" t="str">
            <v>19.09.2014</v>
          </cell>
          <cell r="K521" t="str">
            <v>30.11.2018</v>
          </cell>
          <cell r="L521">
            <v>58</v>
          </cell>
          <cell r="M521" t="str">
            <v>Власні кошти</v>
          </cell>
          <cell r="N521" t="str">
            <v>ОЗ рах.231 БС 011002 Передавання т/е КТМ</v>
          </cell>
        </row>
        <row r="522">
          <cell r="C522" t="str">
            <v>АТ -104100000100/002</v>
          </cell>
          <cell r="D522">
            <v>104</v>
          </cell>
          <cell r="E522" t="str">
            <v>Автоколона № 5</v>
          </cell>
          <cell r="F522" t="str">
            <v>КОРОТКОРУЧКО ОЛЕКСАНДР МИКОЛАЙОВИЧ</v>
          </cell>
          <cell r="G522">
            <v>15117.03</v>
          </cell>
          <cell r="H522">
            <v>251.95</v>
          </cell>
          <cell r="I522">
            <v>14865.08</v>
          </cell>
          <cell r="J522" t="str">
            <v>19.09.2014</v>
          </cell>
          <cell r="K522" t="str">
            <v>30.11.2018</v>
          </cell>
          <cell r="L522">
            <v>58</v>
          </cell>
          <cell r="M522" t="str">
            <v>Власні кошти</v>
          </cell>
          <cell r="N522" t="str">
            <v>ОЗ рах.231 БС 011002 Передавання т/е КТМ</v>
          </cell>
        </row>
        <row r="523">
          <cell r="C523" t="str">
            <v>АТ -104100000101/002</v>
          </cell>
          <cell r="D523">
            <v>104</v>
          </cell>
          <cell r="E523" t="str">
            <v>Автоколона № 5</v>
          </cell>
          <cell r="F523" t="str">
            <v>КОРОТКОРУЧКО ОЛЕКСАНДР МИКОЛАЙОВИЧ</v>
          </cell>
          <cell r="G523">
            <v>15999.81</v>
          </cell>
          <cell r="H523">
            <v>266.66000000000003</v>
          </cell>
          <cell r="I523">
            <v>15733.15</v>
          </cell>
          <cell r="J523" t="str">
            <v>19.09.2014</v>
          </cell>
          <cell r="K523" t="str">
            <v>30.11.2018</v>
          </cell>
          <cell r="L523">
            <v>58</v>
          </cell>
          <cell r="M523" t="str">
            <v>Власні кошти</v>
          </cell>
          <cell r="N523" t="str">
            <v>ОЗ рах.231 БС 011002 Передавання т/е КТМ</v>
          </cell>
        </row>
        <row r="524">
          <cell r="C524" t="str">
            <v>АТ -104100000102/002</v>
          </cell>
          <cell r="D524">
            <v>104</v>
          </cell>
          <cell r="E524" t="str">
            <v>Автоколона № 5</v>
          </cell>
          <cell r="F524" t="str">
            <v>КОРОТКОРУЧКО ОЛЕКСАНДР МИКОЛАЙОВИЧ</v>
          </cell>
          <cell r="G524">
            <v>9646.18</v>
          </cell>
          <cell r="H524">
            <v>160.77000000000001</v>
          </cell>
          <cell r="I524">
            <v>9485.41</v>
          </cell>
          <cell r="J524" t="str">
            <v>19.09.2014</v>
          </cell>
          <cell r="K524" t="str">
            <v>30.11.2018</v>
          </cell>
          <cell r="L524">
            <v>58</v>
          </cell>
          <cell r="M524" t="str">
            <v>Власні кошти</v>
          </cell>
          <cell r="N524" t="str">
            <v>ОЗ рах.231 БС 011002 Передавання т/е КТМ</v>
          </cell>
        </row>
        <row r="525">
          <cell r="C525" t="str">
            <v>АТ -104100000103/002</v>
          </cell>
          <cell r="D525">
            <v>104</v>
          </cell>
          <cell r="E525" t="str">
            <v>Автоколона № 5</v>
          </cell>
          <cell r="F525" t="str">
            <v>КОРОТКОРУЧКО ОЛЕКСАНДР МИКОЛАЙОВИЧ</v>
          </cell>
          <cell r="G525">
            <v>9328.9</v>
          </cell>
          <cell r="H525">
            <v>155.47999999999999</v>
          </cell>
          <cell r="I525">
            <v>9173.42</v>
          </cell>
          <cell r="J525" t="str">
            <v>19.09.2014</v>
          </cell>
          <cell r="K525" t="str">
            <v>30.11.2018</v>
          </cell>
          <cell r="L525">
            <v>58</v>
          </cell>
          <cell r="M525" t="str">
            <v>Власні кошти</v>
          </cell>
          <cell r="N525" t="str">
            <v>ОЗ рах.231 БС 011002 Передавання т/е КТМ</v>
          </cell>
        </row>
        <row r="526">
          <cell r="C526" t="str">
            <v>АТ -104100000104/002</v>
          </cell>
          <cell r="D526">
            <v>104</v>
          </cell>
          <cell r="E526" t="str">
            <v>Автоколона № 5</v>
          </cell>
          <cell r="F526" t="str">
            <v>КОРОТКОРУЧКО ОЛЕКСАНДР МИКОЛАЙОВИЧ</v>
          </cell>
          <cell r="G526">
            <v>8363.84</v>
          </cell>
          <cell r="H526">
            <v>139.4</v>
          </cell>
          <cell r="I526">
            <v>8224.44</v>
          </cell>
          <cell r="J526" t="str">
            <v>19.09.2014</v>
          </cell>
          <cell r="K526" t="str">
            <v>30.11.2018</v>
          </cell>
          <cell r="L526">
            <v>58</v>
          </cell>
          <cell r="M526" t="str">
            <v>Власні кошти</v>
          </cell>
          <cell r="N526" t="str">
            <v>ОЗ рах.231 БС 011002 Передавання т/е КТМ</v>
          </cell>
        </row>
        <row r="527">
          <cell r="C527" t="str">
            <v>АТ -104100000122/002</v>
          </cell>
          <cell r="D527">
            <v>104</v>
          </cell>
          <cell r="E527" t="str">
            <v>Автоколона № 5</v>
          </cell>
          <cell r="F527" t="str">
            <v>КОРОТКОРУЧКО ОЛЕКСАНДР МИКОЛАЙОВИЧ</v>
          </cell>
          <cell r="G527">
            <v>22741.25</v>
          </cell>
          <cell r="H527">
            <v>379.02</v>
          </cell>
          <cell r="I527">
            <v>22362.23</v>
          </cell>
          <cell r="J527" t="str">
            <v>01.02.2016</v>
          </cell>
          <cell r="K527" t="str">
            <v>30.11.2018</v>
          </cell>
          <cell r="L527">
            <v>58</v>
          </cell>
          <cell r="M527" t="str">
            <v>Власні кошти</v>
          </cell>
          <cell r="N527" t="str">
            <v>ОЗ рах.231 БС 011002 Передавання т/е КТМ</v>
          </cell>
        </row>
        <row r="528">
          <cell r="C528" t="str">
            <v>АТ -104200000043/000</v>
          </cell>
          <cell r="D528">
            <v>104</v>
          </cell>
          <cell r="E528" t="str">
            <v>Автоколона № 5</v>
          </cell>
          <cell r="F528" t="str">
            <v>КОРОТКОРУЧКО ОЛЕКСАНДР МИКОЛАЙОВИЧ</v>
          </cell>
          <cell r="G528">
            <v>2809.85</v>
          </cell>
          <cell r="H528">
            <v>117.08</v>
          </cell>
          <cell r="I528">
            <v>2692.77</v>
          </cell>
          <cell r="J528" t="str">
            <v>30.10.2013</v>
          </cell>
          <cell r="K528" t="str">
            <v>30.11.2018</v>
          </cell>
          <cell r="L528">
            <v>22</v>
          </cell>
          <cell r="M528" t="str">
            <v>Власні кошти</v>
          </cell>
          <cell r="N528" t="str">
            <v>ОЗ рах.91 БС 022003</v>
          </cell>
        </row>
        <row r="529">
          <cell r="C529" t="str">
            <v>АТ -104200000073/000</v>
          </cell>
          <cell r="D529">
            <v>104</v>
          </cell>
          <cell r="E529" t="str">
            <v>Автоколона № 5</v>
          </cell>
          <cell r="F529" t="str">
            <v>КОРОТКОРУЧКО ОЛЕКСАНДР МИКОЛАЙОВИЧ</v>
          </cell>
          <cell r="G529">
            <v>320</v>
          </cell>
          <cell r="H529">
            <v>13.33</v>
          </cell>
          <cell r="I529">
            <v>306.67</v>
          </cell>
          <cell r="J529" t="str">
            <v>30.10.2013</v>
          </cell>
          <cell r="K529" t="str">
            <v>30.11.2018</v>
          </cell>
          <cell r="L529">
            <v>22</v>
          </cell>
          <cell r="M529" t="str">
            <v>Власні кошти</v>
          </cell>
          <cell r="N529" t="str">
            <v>ОЗ рах.91 БС 022003</v>
          </cell>
        </row>
        <row r="530">
          <cell r="C530" t="str">
            <v>ТМ -10400014135/002</v>
          </cell>
          <cell r="D530">
            <v>104</v>
          </cell>
          <cell r="E530" t="str">
            <v>Автоколона № 5</v>
          </cell>
          <cell r="F530" t="str">
            <v>КОРОТКОРУЧКО ОЛЕКСАНДР МИКОЛАЙОВИЧ</v>
          </cell>
          <cell r="G530">
            <v>1338.13</v>
          </cell>
          <cell r="H530">
            <v>22.3</v>
          </cell>
          <cell r="I530">
            <v>1315.83</v>
          </cell>
          <cell r="J530" t="str">
            <v>14.09.2017</v>
          </cell>
          <cell r="K530" t="str">
            <v>30.11.2018</v>
          </cell>
          <cell r="L530">
            <v>58</v>
          </cell>
          <cell r="M530" t="str">
            <v>Власні кошти</v>
          </cell>
          <cell r="N530" t="str">
            <v>ОЗ рах.231 БС 011002 Передавання т/е КТМ</v>
          </cell>
        </row>
        <row r="531">
          <cell r="C531" t="str">
            <v>АТ -104100000099/001</v>
          </cell>
          <cell r="D531">
            <v>104</v>
          </cell>
          <cell r="E531" t="str">
            <v>Автоколона № 5</v>
          </cell>
          <cell r="F531" t="str">
            <v>КОРОТКОРУЧКО ОЛЕКСАНДР МИКОЛАЙОВИЧ</v>
          </cell>
          <cell r="G531">
            <v>440537.92</v>
          </cell>
          <cell r="H531">
            <v>5953.22</v>
          </cell>
          <cell r="I531">
            <v>434584.7</v>
          </cell>
          <cell r="J531" t="str">
            <v>01.09.2014</v>
          </cell>
          <cell r="K531" t="str">
            <v>30.11.2018</v>
          </cell>
          <cell r="L531">
            <v>72</v>
          </cell>
          <cell r="M531" t="str">
            <v>Власні кошти</v>
          </cell>
          <cell r="N531" t="str">
            <v>ОЗ рах.231 БС 011002 Передавання т/е КТМ</v>
          </cell>
        </row>
        <row r="532">
          <cell r="C532" t="str">
            <v>АТ -104100000100/001</v>
          </cell>
          <cell r="D532">
            <v>104</v>
          </cell>
          <cell r="E532" t="str">
            <v>Автоколона № 5</v>
          </cell>
          <cell r="F532" t="str">
            <v>КОРОТКОРУЧКО ОЛЕКСАНДР МИКОЛАЙОВИЧ</v>
          </cell>
          <cell r="G532">
            <v>440537.92</v>
          </cell>
          <cell r="H532">
            <v>5953.22</v>
          </cell>
          <cell r="I532">
            <v>434584.7</v>
          </cell>
          <cell r="J532" t="str">
            <v>01.09.2014</v>
          </cell>
          <cell r="K532" t="str">
            <v>30.11.2018</v>
          </cell>
          <cell r="L532">
            <v>72</v>
          </cell>
          <cell r="M532" t="str">
            <v>Власні кошти</v>
          </cell>
          <cell r="N532" t="str">
            <v>ОЗ рах.231 БС 011002 Передавання т/е КТМ</v>
          </cell>
        </row>
        <row r="533">
          <cell r="C533" t="str">
            <v>АТ -104100000101/001</v>
          </cell>
          <cell r="D533">
            <v>104</v>
          </cell>
          <cell r="E533" t="str">
            <v>Автоколона № 5</v>
          </cell>
          <cell r="F533" t="str">
            <v>КОРОТКОРУЧКО ОЛЕКСАНДР МИКОЛАЙОВИЧ</v>
          </cell>
          <cell r="G533">
            <v>440537.92</v>
          </cell>
          <cell r="H533">
            <v>5953.22</v>
          </cell>
          <cell r="I533">
            <v>434584.7</v>
          </cell>
          <cell r="J533" t="str">
            <v>01.09.2014</v>
          </cell>
          <cell r="K533" t="str">
            <v>30.11.2018</v>
          </cell>
          <cell r="L533">
            <v>72</v>
          </cell>
          <cell r="M533" t="str">
            <v>Власні кошти</v>
          </cell>
          <cell r="N533" t="str">
            <v>ОЗ рах.231 БС 011002 Передавання т/е КТМ</v>
          </cell>
        </row>
        <row r="534">
          <cell r="C534" t="str">
            <v>АТ -104100000102/001</v>
          </cell>
          <cell r="D534">
            <v>104</v>
          </cell>
          <cell r="E534" t="str">
            <v>Автоколона № 5</v>
          </cell>
          <cell r="F534" t="str">
            <v>КОРОТКОРУЧКО ОЛЕКСАНДР МИКОЛАЙОВИЧ</v>
          </cell>
          <cell r="G534">
            <v>440537.92</v>
          </cell>
          <cell r="H534">
            <v>5953.22</v>
          </cell>
          <cell r="I534">
            <v>434584.7</v>
          </cell>
          <cell r="J534" t="str">
            <v>01.09.2014</v>
          </cell>
          <cell r="K534" t="str">
            <v>30.11.2018</v>
          </cell>
          <cell r="L534">
            <v>72</v>
          </cell>
          <cell r="M534" t="str">
            <v>Власні кошти</v>
          </cell>
          <cell r="N534" t="str">
            <v>ОЗ рах.231 БС 011002 Передавання т/е КТМ</v>
          </cell>
        </row>
        <row r="535">
          <cell r="C535" t="str">
            <v>АТ -104100000103/001</v>
          </cell>
          <cell r="D535">
            <v>104</v>
          </cell>
          <cell r="E535" t="str">
            <v>Автоколона № 5</v>
          </cell>
          <cell r="F535" t="str">
            <v>КОРОТКОРУЧКО ОЛЕКСАНДР МИКОЛАЙОВИЧ</v>
          </cell>
          <cell r="G535">
            <v>440537.92</v>
          </cell>
          <cell r="H535">
            <v>7105.45</v>
          </cell>
          <cell r="I535">
            <v>433432.47</v>
          </cell>
          <cell r="J535" t="str">
            <v>01.09.2014</v>
          </cell>
          <cell r="K535" t="str">
            <v>30.11.2018</v>
          </cell>
          <cell r="L535">
            <v>60</v>
          </cell>
          <cell r="M535" t="str">
            <v>Власні кошти</v>
          </cell>
          <cell r="N535" t="str">
            <v>ОЗ рах.231 БС 011002 Передавання т/е КТМ</v>
          </cell>
        </row>
        <row r="536">
          <cell r="C536" t="str">
            <v>АТ -104100000104/001</v>
          </cell>
          <cell r="D536">
            <v>104</v>
          </cell>
          <cell r="E536" t="str">
            <v>Автоколона № 5</v>
          </cell>
          <cell r="F536" t="str">
            <v>КОРОТКОРУЧКО ОЛЕКСАНДР МИКОЛАЙОВИЧ</v>
          </cell>
          <cell r="G536">
            <v>440537.92</v>
          </cell>
          <cell r="H536">
            <v>5953.22</v>
          </cell>
          <cell r="I536">
            <v>434584.7</v>
          </cell>
          <cell r="J536" t="str">
            <v>01.09.2014</v>
          </cell>
          <cell r="K536" t="str">
            <v>30.11.2018</v>
          </cell>
          <cell r="L536">
            <v>72</v>
          </cell>
          <cell r="M536" t="str">
            <v>Власні кошти</v>
          </cell>
          <cell r="N536" t="str">
            <v>ОЗ рах.231 БС 011002 Передавання т/е КТМ</v>
          </cell>
        </row>
        <row r="537">
          <cell r="C537" t="str">
            <v>АТ -10400000003/000</v>
          </cell>
          <cell r="D537">
            <v>104</v>
          </cell>
          <cell r="E537" t="str">
            <v>Автоколона № 5</v>
          </cell>
          <cell r="F537" t="str">
            <v>КОРОТКОРУЧКО ОЛЕКСАНДР МИКОЛАЙОВИЧ</v>
          </cell>
          <cell r="G537">
            <v>1589870.92</v>
          </cell>
          <cell r="H537">
            <v>25643.08</v>
          </cell>
          <cell r="I537">
            <v>1564227.84</v>
          </cell>
          <cell r="J537" t="str">
            <v>29.12.2012</v>
          </cell>
          <cell r="K537" t="str">
            <v>30.11.2018</v>
          </cell>
          <cell r="L537">
            <v>60</v>
          </cell>
          <cell r="M537" t="str">
            <v>Власні кошти</v>
          </cell>
          <cell r="N537" t="str">
            <v>ОЗ рах.231 БС 011002 Передавання т/е КТМ</v>
          </cell>
        </row>
        <row r="538">
          <cell r="C538" t="str">
            <v>СЕА-10410000673/000</v>
          </cell>
          <cell r="D538">
            <v>104</v>
          </cell>
          <cell r="E538" t="str">
            <v>Автоколона № 5</v>
          </cell>
          <cell r="F538" t="str">
            <v>КОРОТКОРУЧКО ОЛЕКСАНДР МИКОЛАЙОВИЧ</v>
          </cell>
          <cell r="G538">
            <v>1038537.92</v>
          </cell>
          <cell r="H538">
            <v>17308.97</v>
          </cell>
          <cell r="I538">
            <v>1021228.95</v>
          </cell>
          <cell r="J538" t="str">
            <v>23.03.2010</v>
          </cell>
          <cell r="K538" t="str">
            <v>30.11.2018</v>
          </cell>
          <cell r="L538">
            <v>58</v>
          </cell>
          <cell r="M538" t="str">
            <v>Власні кошти</v>
          </cell>
          <cell r="N538" t="str">
            <v>ОЗ рах.231 БС 011002 Передавання т/е КТМ</v>
          </cell>
        </row>
        <row r="539">
          <cell r="C539" t="str">
            <v>СЕА-10410000675/000</v>
          </cell>
          <cell r="D539">
            <v>104</v>
          </cell>
          <cell r="E539" t="str">
            <v>Автоколона № 5</v>
          </cell>
          <cell r="F539" t="str">
            <v>КОРОТКОРУЧКО ОЛЕКСАНДР МИКОЛАЙОВИЧ</v>
          </cell>
          <cell r="G539">
            <v>1038537.92</v>
          </cell>
          <cell r="H539">
            <v>17308.97</v>
          </cell>
          <cell r="I539">
            <v>1021228.95</v>
          </cell>
          <cell r="J539" t="str">
            <v>23.03.2010</v>
          </cell>
          <cell r="K539" t="str">
            <v>30.11.2018</v>
          </cell>
          <cell r="L539">
            <v>58</v>
          </cell>
          <cell r="M539" t="str">
            <v>Власні кошти</v>
          </cell>
          <cell r="N539" t="str">
            <v>ОЗ рах.231 БС 011002 Передавання т/е КТМ</v>
          </cell>
        </row>
        <row r="540">
          <cell r="C540" t="str">
            <v>СЕА-10410000683/000</v>
          </cell>
          <cell r="D540">
            <v>104</v>
          </cell>
          <cell r="E540" t="str">
            <v>Автоколона № 5</v>
          </cell>
          <cell r="F540" t="str">
            <v>КОРОТКОРУЧКО ОЛЕКСАНДР МИКОЛАЙОВИЧ</v>
          </cell>
          <cell r="G540">
            <v>1066870.92</v>
          </cell>
          <cell r="H540">
            <v>17781.18</v>
          </cell>
          <cell r="I540">
            <v>1049089.74</v>
          </cell>
          <cell r="J540" t="str">
            <v>24.03.2011</v>
          </cell>
          <cell r="K540" t="str">
            <v>30.11.2018</v>
          </cell>
          <cell r="L540">
            <v>58</v>
          </cell>
          <cell r="M540" t="str">
            <v>Власні кошти</v>
          </cell>
          <cell r="N540" t="str">
            <v>ОЗ рах.231 БС 011002 Передавання т/е КТМ</v>
          </cell>
        </row>
        <row r="541">
          <cell r="C541" t="str">
            <v>СЕА-10410000685/000</v>
          </cell>
          <cell r="D541">
            <v>104</v>
          </cell>
          <cell r="E541" t="str">
            <v>Автоколона № 5</v>
          </cell>
          <cell r="F541" t="str">
            <v>КОРОТКОРУЧКО ОЛЕКСАНДР МИКОЛАЙОВИЧ</v>
          </cell>
          <cell r="G541">
            <v>1066870.92</v>
          </cell>
          <cell r="H541">
            <v>17781.18</v>
          </cell>
          <cell r="I541">
            <v>1049089.74</v>
          </cell>
          <cell r="J541" t="str">
            <v>24.03.2011</v>
          </cell>
          <cell r="K541" t="str">
            <v>30.11.2018</v>
          </cell>
          <cell r="L541">
            <v>58</v>
          </cell>
          <cell r="M541" t="str">
            <v>Власні кошти</v>
          </cell>
          <cell r="N541" t="str">
            <v>ОЗ рах.231 БС 011002 Передавання т/е КТМ</v>
          </cell>
        </row>
        <row r="542">
          <cell r="C542" t="str">
            <v>СЕА-10410000705/000</v>
          </cell>
          <cell r="D542">
            <v>104</v>
          </cell>
          <cell r="E542" t="str">
            <v>Автоколона № 5</v>
          </cell>
          <cell r="F542" t="str">
            <v>КОРОТКОРУЧКО ОЛЕКСАНДР МИКОЛАЙОВИЧ</v>
          </cell>
          <cell r="G542">
            <v>1134287.92</v>
          </cell>
          <cell r="H542">
            <v>18904.8</v>
          </cell>
          <cell r="I542">
            <v>1115383.1200000001</v>
          </cell>
          <cell r="J542" t="str">
            <v>28.10.2011</v>
          </cell>
          <cell r="K542" t="str">
            <v>30.11.2018</v>
          </cell>
          <cell r="L542">
            <v>58</v>
          </cell>
          <cell r="M542" t="str">
            <v>Власні кошти</v>
          </cell>
          <cell r="N542" t="str">
            <v>ОЗ рах.231 БС 011002 Передавання т/е КТМ</v>
          </cell>
        </row>
        <row r="543">
          <cell r="C543" t="str">
            <v>СЕА-10410000706/000</v>
          </cell>
          <cell r="D543">
            <v>104</v>
          </cell>
          <cell r="E543" t="str">
            <v>Автоколона № 5</v>
          </cell>
          <cell r="F543" t="str">
            <v>КОРОТКОРУЧКО ОЛЕКСАНДР МИКОЛАЙОВИЧ</v>
          </cell>
          <cell r="G543">
            <v>1134287.92</v>
          </cell>
          <cell r="H543">
            <v>18904.8</v>
          </cell>
          <cell r="I543">
            <v>1115383.1200000001</v>
          </cell>
          <cell r="J543" t="str">
            <v>28.10.2011</v>
          </cell>
          <cell r="K543" t="str">
            <v>30.11.2018</v>
          </cell>
          <cell r="L543">
            <v>58</v>
          </cell>
          <cell r="M543" t="str">
            <v>Власні кошти</v>
          </cell>
          <cell r="N543" t="str">
            <v>ОЗ рах.231 БС 011002 Передавання т/е КТМ</v>
          </cell>
        </row>
        <row r="544">
          <cell r="C544" t="str">
            <v>АТ -104100000032/000</v>
          </cell>
          <cell r="D544">
            <v>104</v>
          </cell>
          <cell r="E544" t="str">
            <v>Автоколона № 5</v>
          </cell>
          <cell r="F544" t="str">
            <v>КОРОТКОРУЧКО ОЛЕКСАНДР МИКОЛАЙОВИЧ</v>
          </cell>
          <cell r="G544">
            <v>440537.92</v>
          </cell>
          <cell r="H544">
            <v>7105.45</v>
          </cell>
          <cell r="I544">
            <v>433432.47</v>
          </cell>
          <cell r="J544" t="str">
            <v>31.10.2013</v>
          </cell>
          <cell r="K544" t="str">
            <v>30.11.2018</v>
          </cell>
          <cell r="L544">
            <v>60</v>
          </cell>
          <cell r="M544" t="str">
            <v>Власні кошти</v>
          </cell>
          <cell r="N544" t="str">
            <v>ОЗ рах.231 БС 011002 Передавання т/е КТМ</v>
          </cell>
        </row>
        <row r="545">
          <cell r="C545" t="str">
            <v>АТ -104100000006/001</v>
          </cell>
          <cell r="D545">
            <v>104</v>
          </cell>
          <cell r="E545" t="str">
            <v>Автоколона № 5</v>
          </cell>
          <cell r="F545" t="str">
            <v>КОРОТКОРУЧКО ОЛЕКСАНДР МИКОЛАЙОВИЧ</v>
          </cell>
          <cell r="G545">
            <v>1589870.92</v>
          </cell>
          <cell r="H545">
            <v>25643.08</v>
          </cell>
          <cell r="I545">
            <v>1564227.84</v>
          </cell>
          <cell r="J545" t="str">
            <v>31.05.2013</v>
          </cell>
          <cell r="K545" t="str">
            <v>30.11.2018</v>
          </cell>
          <cell r="L545">
            <v>60</v>
          </cell>
          <cell r="M545" t="str">
            <v>Власні кошти</v>
          </cell>
          <cell r="N545" t="str">
            <v>ОЗ рах.231 БС 011002 Передавання т/е КТМ</v>
          </cell>
        </row>
        <row r="546">
          <cell r="C546" t="str">
            <v>АТ -104100000008/000</v>
          </cell>
          <cell r="D546">
            <v>104</v>
          </cell>
          <cell r="E546" t="str">
            <v>Автоколона № 5</v>
          </cell>
          <cell r="F546" t="str">
            <v>КОРОТКОРУЧКО ОЛЕКСАНДР МИКОЛАЙОВИЧ</v>
          </cell>
          <cell r="G546">
            <v>440537.92</v>
          </cell>
          <cell r="H546">
            <v>7105.45</v>
          </cell>
          <cell r="I546">
            <v>433432.47</v>
          </cell>
          <cell r="J546" t="str">
            <v>31.05.2013</v>
          </cell>
          <cell r="K546" t="str">
            <v>30.11.2018</v>
          </cell>
          <cell r="L546">
            <v>60</v>
          </cell>
          <cell r="M546" t="str">
            <v>Власні кошти</v>
          </cell>
          <cell r="N546" t="str">
            <v>ОЗ рах.231 БС 011002 Передавання т/е КТМ</v>
          </cell>
        </row>
        <row r="547">
          <cell r="C547" t="str">
            <v>АТ -104100000029/000</v>
          </cell>
          <cell r="D547">
            <v>104</v>
          </cell>
          <cell r="E547" t="str">
            <v>Автоколона № 5</v>
          </cell>
          <cell r="F547" t="str">
            <v>КОРОТКОРУЧКО ОЛЕКСАНДР МИКОЛАЙОВИЧ</v>
          </cell>
          <cell r="G547">
            <v>1216370.92</v>
          </cell>
          <cell r="H547">
            <v>19618.89</v>
          </cell>
          <cell r="I547">
            <v>1196752.03</v>
          </cell>
          <cell r="J547" t="str">
            <v>20.09.2013</v>
          </cell>
          <cell r="K547" t="str">
            <v>30.11.2018</v>
          </cell>
          <cell r="L547">
            <v>60</v>
          </cell>
          <cell r="M547" t="str">
            <v>Власні кошти</v>
          </cell>
          <cell r="N547" t="str">
            <v>ОЗ рах.231 БС 011002 Передавання т/е КТМ</v>
          </cell>
        </row>
        <row r="548">
          <cell r="C548" t="str">
            <v>АТ -104100000030/000</v>
          </cell>
          <cell r="D548">
            <v>104</v>
          </cell>
          <cell r="E548" t="str">
            <v>Автоколона № 5</v>
          </cell>
          <cell r="F548" t="str">
            <v>КОРОТКОРУЧКО ОЛЕКСАНДР МИКОЛАЙОВИЧ</v>
          </cell>
          <cell r="G548">
            <v>1216370.92</v>
          </cell>
          <cell r="H548">
            <v>19618.89</v>
          </cell>
          <cell r="I548">
            <v>1196752.03</v>
          </cell>
          <cell r="J548" t="str">
            <v>20.09.2013</v>
          </cell>
          <cell r="K548" t="str">
            <v>30.11.2018</v>
          </cell>
          <cell r="L548">
            <v>60</v>
          </cell>
          <cell r="M548" t="str">
            <v>Власні кошти</v>
          </cell>
          <cell r="N548" t="str">
            <v>ОЗ рах.231 БС 011002 Передавання т/е КТМ</v>
          </cell>
        </row>
        <row r="549">
          <cell r="C549" t="str">
            <v>АТ -104100000031/000</v>
          </cell>
          <cell r="D549">
            <v>104</v>
          </cell>
          <cell r="E549" t="str">
            <v>Автоколона № 5</v>
          </cell>
          <cell r="F549" t="str">
            <v>КОРОТКОРУЧКО ОЛЕКСАНДР МИКОЛАЙОВИЧ</v>
          </cell>
          <cell r="G549">
            <v>1216370.92</v>
          </cell>
          <cell r="H549">
            <v>19618.89</v>
          </cell>
          <cell r="I549">
            <v>1196752.03</v>
          </cell>
          <cell r="J549" t="str">
            <v>20.09.2013</v>
          </cell>
          <cell r="K549" t="str">
            <v>30.11.2018</v>
          </cell>
          <cell r="L549">
            <v>60</v>
          </cell>
          <cell r="M549" t="str">
            <v>Власні кошти</v>
          </cell>
          <cell r="N549" t="str">
            <v>ОЗ рах.231 БС 011002 Передавання т/е КТМ</v>
          </cell>
        </row>
        <row r="550">
          <cell r="C550" t="str">
            <v>АТ -10400000004/000</v>
          </cell>
          <cell r="D550">
            <v>104</v>
          </cell>
          <cell r="E550" t="str">
            <v>Автоколона № 5</v>
          </cell>
          <cell r="F550" t="str">
            <v>КОРОТКОРУЧКО ОЛЕКСАНДР МИКОЛАЙОВИЧ</v>
          </cell>
          <cell r="G550">
            <v>285537.91999999998</v>
          </cell>
          <cell r="H550">
            <v>4758.97</v>
          </cell>
          <cell r="I550">
            <v>280778.95</v>
          </cell>
          <cell r="J550" t="str">
            <v>27.12.2012</v>
          </cell>
          <cell r="K550" t="str">
            <v>30.11.2018</v>
          </cell>
          <cell r="L550">
            <v>58</v>
          </cell>
          <cell r="M550" t="str">
            <v>Власні кошти</v>
          </cell>
          <cell r="N550" t="str">
            <v>ОЗ рах.231 БС 011002 Передавання т/е КТМ</v>
          </cell>
        </row>
        <row r="551">
          <cell r="C551" t="str">
            <v>СЕА-10410000536/000</v>
          </cell>
          <cell r="D551">
            <v>104</v>
          </cell>
          <cell r="E551" t="str">
            <v>Автоколона № 5</v>
          </cell>
          <cell r="F551" t="str">
            <v>КОРОТКОРУЧКО ОЛЕКСАНДР МИКОЛАЙОВИЧ</v>
          </cell>
          <cell r="G551">
            <v>1042120.92</v>
          </cell>
          <cell r="H551">
            <v>17368.68</v>
          </cell>
          <cell r="I551">
            <v>1024752.24</v>
          </cell>
          <cell r="J551" t="str">
            <v>17.03.2009</v>
          </cell>
          <cell r="K551" t="str">
            <v>30.11.2018</v>
          </cell>
          <cell r="L551">
            <v>58</v>
          </cell>
          <cell r="M551" t="str">
            <v>Власні кошти</v>
          </cell>
          <cell r="N551" t="str">
            <v>ОЗ рах.231 БС 011002 Передавання т/е КТМ</v>
          </cell>
        </row>
        <row r="552">
          <cell r="C552" t="str">
            <v>СЕА-10400000099/000</v>
          </cell>
          <cell r="D552">
            <v>104</v>
          </cell>
          <cell r="E552" t="str">
            <v>Автоколона № 5</v>
          </cell>
          <cell r="F552" t="str">
            <v>КОРОТКОРУЧКО ОЛЕКСАНДР МИКОЛАЙОВИЧ</v>
          </cell>
          <cell r="G552">
            <v>6.82</v>
          </cell>
          <cell r="H552">
            <v>1.77</v>
          </cell>
          <cell r="I552">
            <v>5.05</v>
          </cell>
          <cell r="J552" t="str">
            <v>01.05.1995</v>
          </cell>
          <cell r="K552" t="str">
            <v>31.05.2018</v>
          </cell>
          <cell r="L552">
            <v>52</v>
          </cell>
          <cell r="M552" t="str">
            <v>За рішенням КМДА</v>
          </cell>
          <cell r="N552" t="str">
            <v>ОЗ рах.949 БС 172002</v>
          </cell>
          <cell r="O552" t="str">
            <v>!</v>
          </cell>
        </row>
        <row r="553">
          <cell r="C553" t="str">
            <v>СЕА-10400000100/000</v>
          </cell>
          <cell r="D553">
            <v>104</v>
          </cell>
          <cell r="E553" t="str">
            <v>Автоколона № 5</v>
          </cell>
          <cell r="F553" t="str">
            <v>КОРОТКОРУЧКО ОЛЕКСАНДР МИКОЛАЙОВИЧ</v>
          </cell>
          <cell r="G553">
            <v>6.82</v>
          </cell>
          <cell r="H553">
            <v>1.77</v>
          </cell>
          <cell r="I553">
            <v>5.05</v>
          </cell>
          <cell r="J553" t="str">
            <v>01.05.1995</v>
          </cell>
          <cell r="K553" t="str">
            <v>31.05.2018</v>
          </cell>
          <cell r="L553">
            <v>52</v>
          </cell>
          <cell r="M553" t="str">
            <v>За рішенням КМДА</v>
          </cell>
          <cell r="N553" t="str">
            <v>ОЗ рах.949 БС 172002</v>
          </cell>
          <cell r="O553" t="str">
            <v>!</v>
          </cell>
        </row>
        <row r="554">
          <cell r="C554" t="str">
            <v>СЕА-10400000092/000</v>
          </cell>
          <cell r="D554">
            <v>104</v>
          </cell>
          <cell r="E554" t="str">
            <v>Автоколона № 5</v>
          </cell>
          <cell r="F554" t="str">
            <v>КОРОТКОРУЧКО ОЛЕКСАНДР МИКОЛАЙОВИЧ</v>
          </cell>
          <cell r="G554">
            <v>1</v>
          </cell>
          <cell r="H554">
            <v>1</v>
          </cell>
          <cell r="I554">
            <v>0</v>
          </cell>
          <cell r="J554" t="str">
            <v>01.06.1992</v>
          </cell>
          <cell r="K554" t="str">
            <v>31.05.2018</v>
          </cell>
          <cell r="L554">
            <v>52</v>
          </cell>
          <cell r="M554" t="str">
            <v>За рішенням КМДА</v>
          </cell>
          <cell r="N554" t="str">
            <v>ОЗ рах.949 БС 172002</v>
          </cell>
          <cell r="O554" t="str">
            <v>!</v>
          </cell>
        </row>
        <row r="555">
          <cell r="C555" t="str">
            <v>СЕА-10400000093/000</v>
          </cell>
          <cell r="D555">
            <v>104</v>
          </cell>
          <cell r="E555" t="str">
            <v>Автоколона № 5</v>
          </cell>
          <cell r="F555" t="str">
            <v>КОРОТКОРУЧКО ОЛЕКСАНДР МИКОЛАЙОВИЧ</v>
          </cell>
          <cell r="G555">
            <v>1</v>
          </cell>
          <cell r="H555">
            <v>1</v>
          </cell>
          <cell r="I555">
            <v>0</v>
          </cell>
          <cell r="J555" t="str">
            <v>01.06.1992</v>
          </cell>
          <cell r="K555" t="str">
            <v>31.05.2018</v>
          </cell>
          <cell r="L555">
            <v>52</v>
          </cell>
          <cell r="M555" t="str">
            <v>За рішенням КМДА</v>
          </cell>
          <cell r="N555" t="str">
            <v>ОЗ рах.949 БС 172002</v>
          </cell>
          <cell r="O555" t="str">
            <v>!</v>
          </cell>
        </row>
        <row r="556">
          <cell r="C556" t="str">
            <v>СЕА-10400000094/000</v>
          </cell>
          <cell r="D556">
            <v>104</v>
          </cell>
          <cell r="E556" t="str">
            <v>Автоколона № 5</v>
          </cell>
          <cell r="F556" t="str">
            <v>КОРОТКОРУЧКО ОЛЕКСАНДР МИКОЛАЙОВИЧ</v>
          </cell>
          <cell r="G556">
            <v>1</v>
          </cell>
          <cell r="H556">
            <v>1</v>
          </cell>
          <cell r="I556">
            <v>0</v>
          </cell>
          <cell r="J556" t="str">
            <v>01.06.1992</v>
          </cell>
          <cell r="K556" t="str">
            <v>31.05.2018</v>
          </cell>
          <cell r="L556">
            <v>52</v>
          </cell>
          <cell r="M556" t="str">
            <v>За рішенням КМДА</v>
          </cell>
          <cell r="N556" t="str">
            <v>ОЗ рах.949 БС 172002</v>
          </cell>
          <cell r="O556" t="str">
            <v>!</v>
          </cell>
        </row>
        <row r="557">
          <cell r="C557" t="str">
            <v>ТМ -10400004806/007</v>
          </cell>
          <cell r="D557">
            <v>104</v>
          </cell>
          <cell r="E557" t="str">
            <v>Автоколона № 5</v>
          </cell>
          <cell r="F557" t="str">
            <v>КОРОТКОРУЧКО ОЛЕКСАНДР МИКОЛАЙОВИЧ</v>
          </cell>
          <cell r="G557">
            <v>8694.4699999999993</v>
          </cell>
          <cell r="H557">
            <v>4083.82</v>
          </cell>
          <cell r="I557">
            <v>4610.6499999999996</v>
          </cell>
          <cell r="J557" t="str">
            <v>31.01.2018</v>
          </cell>
          <cell r="K557" t="str">
            <v>31.05.2018</v>
          </cell>
          <cell r="L557">
            <v>52</v>
          </cell>
          <cell r="M557" t="str">
            <v>За рішенням КМДА</v>
          </cell>
          <cell r="N557" t="str">
            <v>ОЗ рах.949 БС 172002</v>
          </cell>
          <cell r="O557" t="str">
            <v>!</v>
          </cell>
        </row>
        <row r="558">
          <cell r="C558" t="str">
            <v>СЕА-10400004360/000</v>
          </cell>
          <cell r="D558">
            <v>104</v>
          </cell>
          <cell r="E558" t="str">
            <v>Автоколона № 5</v>
          </cell>
          <cell r="F558" t="str">
            <v>КОРОТКОРУЧКО ОЛЕКСАНДР МИКОЛАЙОВИЧ</v>
          </cell>
          <cell r="G558">
            <v>1</v>
          </cell>
          <cell r="H558">
            <v>0.25</v>
          </cell>
          <cell r="I558">
            <v>0.75</v>
          </cell>
          <cell r="J558" t="str">
            <v>01.09.1992</v>
          </cell>
          <cell r="K558" t="str">
            <v>31.05.2018</v>
          </cell>
          <cell r="L558">
            <v>52</v>
          </cell>
          <cell r="M558" t="str">
            <v>За рішенням КМДА</v>
          </cell>
          <cell r="N558" t="str">
            <v>ОЗ рах.949 БС 172002</v>
          </cell>
          <cell r="O558" t="str">
            <v>!</v>
          </cell>
        </row>
        <row r="559">
          <cell r="C559" t="str">
            <v>СЕА-10400004359/000</v>
          </cell>
          <cell r="D559">
            <v>104</v>
          </cell>
          <cell r="E559" t="str">
            <v>Автоколона № 5</v>
          </cell>
          <cell r="F559" t="str">
            <v>КОРОТКОРУЧКО ОЛЕКСАНДР МИКОЛАЙОВИЧ</v>
          </cell>
          <cell r="G559">
            <v>1</v>
          </cell>
          <cell r="H559">
            <v>0.25</v>
          </cell>
          <cell r="I559">
            <v>0.75</v>
          </cell>
          <cell r="J559" t="str">
            <v>01.09.1992</v>
          </cell>
          <cell r="K559" t="str">
            <v>31.05.2018</v>
          </cell>
          <cell r="L559">
            <v>52</v>
          </cell>
          <cell r="M559" t="str">
            <v>За рішенням КМДА</v>
          </cell>
          <cell r="N559" t="str">
            <v>ОЗ рах.949 БС 172002</v>
          </cell>
          <cell r="O559" t="str">
            <v>!</v>
          </cell>
        </row>
        <row r="560">
          <cell r="C560" t="str">
            <v>СЕА-10400004356/000</v>
          </cell>
          <cell r="D560">
            <v>104</v>
          </cell>
          <cell r="E560" t="str">
            <v>Автоколона № 5</v>
          </cell>
          <cell r="F560" t="str">
            <v>КОРОТКОРУЧКО ОЛЕКСАНДР МИКОЛАЙОВИЧ</v>
          </cell>
          <cell r="G560">
            <v>1</v>
          </cell>
          <cell r="H560">
            <v>0.25</v>
          </cell>
          <cell r="I560">
            <v>0.75</v>
          </cell>
          <cell r="J560" t="str">
            <v>01.09.1992</v>
          </cell>
          <cell r="K560" t="str">
            <v>31.05.2018</v>
          </cell>
          <cell r="L560">
            <v>52</v>
          </cell>
          <cell r="M560" t="str">
            <v>За рішенням КМДА</v>
          </cell>
          <cell r="N560" t="str">
            <v>ОЗ рах.949 БС 172002</v>
          </cell>
          <cell r="O560" t="str">
            <v>!</v>
          </cell>
        </row>
        <row r="561">
          <cell r="C561" t="str">
            <v>СЕА-10400007693/000</v>
          </cell>
          <cell r="D561">
            <v>104</v>
          </cell>
          <cell r="E561" t="str">
            <v>Автоколона № 5</v>
          </cell>
          <cell r="F561" t="str">
            <v>КОРОТКОРУЧКО ОЛЕКСАНДР МИКОЛАЙОВИЧ</v>
          </cell>
          <cell r="G561">
            <v>1</v>
          </cell>
          <cell r="H561">
            <v>0.25</v>
          </cell>
          <cell r="I561">
            <v>0.75</v>
          </cell>
          <cell r="J561" t="str">
            <v>01.08.1995</v>
          </cell>
          <cell r="K561" t="str">
            <v>31.05.2018</v>
          </cell>
          <cell r="L561">
            <v>52</v>
          </cell>
          <cell r="M561" t="str">
            <v>За рішенням КМДА</v>
          </cell>
          <cell r="N561" t="str">
            <v>ОЗ рах.949 БС 172002</v>
          </cell>
          <cell r="O561" t="str">
            <v>!</v>
          </cell>
        </row>
        <row r="562">
          <cell r="C562" t="str">
            <v>СЕА-10400007704/000</v>
          </cell>
          <cell r="D562">
            <v>104</v>
          </cell>
          <cell r="E562" t="str">
            <v>Автоколона № 5</v>
          </cell>
          <cell r="F562" t="str">
            <v>КОРОТКОРУЧКО ОЛЕКСАНДР МИКОЛАЙОВИЧ</v>
          </cell>
          <cell r="G562">
            <v>1</v>
          </cell>
          <cell r="H562">
            <v>0.25</v>
          </cell>
          <cell r="I562">
            <v>0.75</v>
          </cell>
          <cell r="J562" t="str">
            <v>02.03.1994</v>
          </cell>
          <cell r="K562" t="str">
            <v>31.05.2018</v>
          </cell>
          <cell r="L562">
            <v>52</v>
          </cell>
          <cell r="M562" t="str">
            <v>За рішенням КМДА</v>
          </cell>
          <cell r="N562" t="str">
            <v>ОЗ рах.949 БС 172002</v>
          </cell>
          <cell r="O562" t="str">
            <v>!</v>
          </cell>
        </row>
        <row r="563">
          <cell r="C563" t="str">
            <v>СЕА-10410000413/000</v>
          </cell>
          <cell r="D563">
            <v>104</v>
          </cell>
          <cell r="E563" t="str">
            <v>Автоколона № 5</v>
          </cell>
          <cell r="F563" t="str">
            <v>КОРОТКОРУЧКО ОЛЕКСАНДР МИКОЛАЙОВИЧ</v>
          </cell>
          <cell r="G563">
            <v>75330</v>
          </cell>
          <cell r="H563">
            <v>38292.75</v>
          </cell>
          <cell r="I563">
            <v>37037.25</v>
          </cell>
          <cell r="J563" t="str">
            <v>01.12.1998</v>
          </cell>
          <cell r="K563" t="str">
            <v>31.05.2018</v>
          </cell>
          <cell r="L563">
            <v>52</v>
          </cell>
          <cell r="M563" t="str">
            <v>За рішенням КМДА</v>
          </cell>
          <cell r="N563" t="str">
            <v>ОЗ рах.949 БС 172002</v>
          </cell>
          <cell r="O563" t="str">
            <v>!</v>
          </cell>
        </row>
        <row r="564">
          <cell r="C564" t="str">
            <v>СЕА-10410000421/000</v>
          </cell>
          <cell r="D564">
            <v>104</v>
          </cell>
          <cell r="E564" t="str">
            <v>Автоколона № 5</v>
          </cell>
          <cell r="F564" t="str">
            <v>КОРОТКОРУЧКО ОЛЕКСАНДР МИКОЛАЙОВИЧ</v>
          </cell>
          <cell r="G564">
            <v>1</v>
          </cell>
          <cell r="H564">
            <v>0.25</v>
          </cell>
          <cell r="I564">
            <v>0.75</v>
          </cell>
          <cell r="J564" t="str">
            <v>01.01.1981</v>
          </cell>
          <cell r="K564" t="str">
            <v>31.05.2018</v>
          </cell>
          <cell r="L564">
            <v>52</v>
          </cell>
          <cell r="M564" t="str">
            <v>За рішенням КМДА</v>
          </cell>
          <cell r="N564" t="str">
            <v>ОЗ рах.949 БС 172002</v>
          </cell>
          <cell r="O564" t="str">
            <v>!</v>
          </cell>
        </row>
        <row r="565">
          <cell r="C565" t="str">
            <v>СЕА-10400007703/000</v>
          </cell>
          <cell r="D565">
            <v>104</v>
          </cell>
          <cell r="E565" t="str">
            <v>Автоколона № 5</v>
          </cell>
          <cell r="F565" t="str">
            <v>КОРОТКОРУЧКО ОЛЕКСАНДР МИКОЛАЙОВИЧ</v>
          </cell>
          <cell r="G565">
            <v>1</v>
          </cell>
          <cell r="H565">
            <v>0.19</v>
          </cell>
          <cell r="I565">
            <v>0.81</v>
          </cell>
          <cell r="J565" t="str">
            <v>01.05.1991</v>
          </cell>
          <cell r="K565" t="str">
            <v>31.05.2018</v>
          </cell>
          <cell r="L565">
            <v>52</v>
          </cell>
          <cell r="M565" t="str">
            <v>За рішенням КМДА</v>
          </cell>
          <cell r="N565" t="str">
            <v>ОЗ рах.949 БС 172002</v>
          </cell>
          <cell r="O565" t="str">
            <v>!</v>
          </cell>
        </row>
        <row r="566">
          <cell r="C566" t="str">
            <v>СЕА-10400101099/000</v>
          </cell>
          <cell r="D566">
            <v>104</v>
          </cell>
          <cell r="E566" t="str">
            <v>Автоколона № 5</v>
          </cell>
          <cell r="F566" t="str">
            <v>КОРОТКОРУЧКО ОЛЕКСАНДР МИКОЛАЙОВИЧ</v>
          </cell>
          <cell r="G566">
            <v>1</v>
          </cell>
          <cell r="H566">
            <v>0.25</v>
          </cell>
          <cell r="I566">
            <v>0.75</v>
          </cell>
          <cell r="J566" t="str">
            <v>01.12.1998</v>
          </cell>
          <cell r="K566" t="str">
            <v>31.05.2018</v>
          </cell>
          <cell r="L566">
            <v>52</v>
          </cell>
          <cell r="M566" t="str">
            <v>За рішенням КМДА</v>
          </cell>
          <cell r="N566" t="str">
            <v>ОЗ рах.949 БС 172002</v>
          </cell>
          <cell r="O566" t="str">
            <v>!</v>
          </cell>
        </row>
        <row r="567">
          <cell r="C567" t="str">
            <v>СЕА-10400004361/000</v>
          </cell>
          <cell r="D567">
            <v>104</v>
          </cell>
          <cell r="E567" t="str">
            <v>Автоколона № 5</v>
          </cell>
          <cell r="F567" t="str">
            <v>КОРОТКОРУЧКО ОЛЕКСАНДР МИКОЛАЙОВИЧ</v>
          </cell>
          <cell r="G567">
            <v>1</v>
          </cell>
          <cell r="H567">
            <v>0.25</v>
          </cell>
          <cell r="I567">
            <v>0.75</v>
          </cell>
          <cell r="J567" t="str">
            <v>01.09.1992</v>
          </cell>
          <cell r="K567" t="str">
            <v>31.05.2018</v>
          </cell>
          <cell r="L567">
            <v>52</v>
          </cell>
          <cell r="M567" t="str">
            <v>За рішенням КМДА</v>
          </cell>
          <cell r="N567" t="str">
            <v>ОЗ рах.949 БС 172002</v>
          </cell>
          <cell r="O567" t="str">
            <v>!</v>
          </cell>
        </row>
        <row r="568">
          <cell r="C568" t="str">
            <v>СЕА-10400004394/000</v>
          </cell>
          <cell r="D568">
            <v>104</v>
          </cell>
          <cell r="E568" t="str">
            <v>Автоколона № 5</v>
          </cell>
          <cell r="F568" t="str">
            <v>КОРОТКОРУЧКО ОЛЕКСАНДР МИКОЛАЙОВИЧ</v>
          </cell>
          <cell r="G568">
            <v>1</v>
          </cell>
          <cell r="H568">
            <v>0.25</v>
          </cell>
          <cell r="I568">
            <v>0.75</v>
          </cell>
          <cell r="J568" t="str">
            <v>01.12.1992</v>
          </cell>
          <cell r="K568" t="str">
            <v>31.05.2018</v>
          </cell>
          <cell r="L568">
            <v>52</v>
          </cell>
          <cell r="M568" t="str">
            <v>За рішенням КМДА</v>
          </cell>
          <cell r="N568" t="str">
            <v>ОЗ рах.949 БС 172002</v>
          </cell>
          <cell r="O568" t="str">
            <v>!</v>
          </cell>
        </row>
        <row r="569">
          <cell r="C569" t="str">
            <v>СЕА-10400004628/000</v>
          </cell>
          <cell r="D569">
            <v>104</v>
          </cell>
          <cell r="E569" t="str">
            <v>Автоколона № 5</v>
          </cell>
          <cell r="F569" t="str">
            <v>КОРОТКОРУЧКО ОЛЕКСАНДР МИКОЛАЙОВИЧ</v>
          </cell>
          <cell r="G569">
            <v>1</v>
          </cell>
          <cell r="H569">
            <v>0.25</v>
          </cell>
          <cell r="I569">
            <v>0.75</v>
          </cell>
          <cell r="J569" t="str">
            <v>01.12.1993</v>
          </cell>
          <cell r="K569" t="str">
            <v>31.05.2018</v>
          </cell>
          <cell r="L569">
            <v>52</v>
          </cell>
          <cell r="M569" t="str">
            <v>За рішенням КМДА</v>
          </cell>
          <cell r="N569" t="str">
            <v>ОЗ рах.949 БС 172002</v>
          </cell>
          <cell r="O569" t="str">
            <v>!</v>
          </cell>
        </row>
        <row r="570">
          <cell r="C570" t="str">
            <v>СЕА-10400004629/000</v>
          </cell>
          <cell r="D570">
            <v>104</v>
          </cell>
          <cell r="E570" t="str">
            <v>Автоколона № 5</v>
          </cell>
          <cell r="F570" t="str">
            <v>КОРОТКОРУЧКО ОЛЕКСАНДР МИКОЛАЙОВИЧ</v>
          </cell>
          <cell r="G570">
            <v>1</v>
          </cell>
          <cell r="H570">
            <v>0.25</v>
          </cell>
          <cell r="I570">
            <v>0.75</v>
          </cell>
          <cell r="J570" t="str">
            <v>01.12.1993</v>
          </cell>
          <cell r="K570" t="str">
            <v>31.05.2018</v>
          </cell>
          <cell r="L570">
            <v>52</v>
          </cell>
          <cell r="M570" t="str">
            <v>За рішенням КМДА</v>
          </cell>
          <cell r="N570" t="str">
            <v>ОЗ рах.949 БС 172002</v>
          </cell>
          <cell r="O570" t="str">
            <v>!</v>
          </cell>
        </row>
        <row r="571">
          <cell r="C571" t="str">
            <v>СЕА-10400004640/000</v>
          </cell>
          <cell r="D571">
            <v>104</v>
          </cell>
          <cell r="E571" t="str">
            <v>Автоколона № 5</v>
          </cell>
          <cell r="F571" t="str">
            <v>КОРОТКОРУЧКО ОЛЕКСАНДР МИКОЛАЙОВИЧ</v>
          </cell>
          <cell r="G571">
            <v>1</v>
          </cell>
          <cell r="H571">
            <v>0.25</v>
          </cell>
          <cell r="I571">
            <v>0.75</v>
          </cell>
          <cell r="J571" t="str">
            <v>01.12.1993</v>
          </cell>
          <cell r="K571" t="str">
            <v>31.05.2018</v>
          </cell>
          <cell r="L571">
            <v>52</v>
          </cell>
          <cell r="M571" t="str">
            <v>За рішенням КМДА</v>
          </cell>
          <cell r="N571" t="str">
            <v>ОЗ рах.949 БС 172002</v>
          </cell>
          <cell r="O571" t="str">
            <v>!</v>
          </cell>
        </row>
        <row r="572">
          <cell r="C572" t="str">
            <v>СЕА-10400004645/000</v>
          </cell>
          <cell r="D572">
            <v>104</v>
          </cell>
          <cell r="E572" t="str">
            <v>Автоколона № 5</v>
          </cell>
          <cell r="F572" t="str">
            <v>КОРОТКОРУЧКО ОЛЕКСАНДР МИКОЛАЙОВИЧ</v>
          </cell>
          <cell r="G572">
            <v>1</v>
          </cell>
          <cell r="H572">
            <v>0.25</v>
          </cell>
          <cell r="I572">
            <v>0.75</v>
          </cell>
          <cell r="J572" t="str">
            <v>01.12.1993</v>
          </cell>
          <cell r="K572" t="str">
            <v>31.05.2018</v>
          </cell>
          <cell r="L572">
            <v>52</v>
          </cell>
          <cell r="M572" t="str">
            <v>За рішенням КМДА</v>
          </cell>
          <cell r="N572" t="str">
            <v>ОЗ рах.949 БС 172002</v>
          </cell>
          <cell r="O572" t="str">
            <v>!</v>
          </cell>
        </row>
        <row r="573">
          <cell r="C573" t="str">
            <v>СЕА-10400004669/001</v>
          </cell>
          <cell r="D573">
            <v>104</v>
          </cell>
          <cell r="E573" t="str">
            <v>Автоколона № 5</v>
          </cell>
          <cell r="F573" t="str">
            <v>КОРОТКОРУЧКО ОЛЕКСАНДР МИКОЛАЙОВИЧ</v>
          </cell>
          <cell r="G573">
            <v>1</v>
          </cell>
          <cell r="H573">
            <v>0.25</v>
          </cell>
          <cell r="I573">
            <v>0.75</v>
          </cell>
          <cell r="J573" t="str">
            <v>01.03.1994</v>
          </cell>
          <cell r="K573" t="str">
            <v>31.05.2018</v>
          </cell>
          <cell r="L573">
            <v>52</v>
          </cell>
          <cell r="M573" t="str">
            <v>За рішенням КМДА</v>
          </cell>
          <cell r="N573" t="str">
            <v>ОЗ рах.949 БС 172002</v>
          </cell>
          <cell r="O573" t="str">
            <v>!</v>
          </cell>
        </row>
        <row r="574">
          <cell r="C574" t="str">
            <v>СЕА-10400004675/000</v>
          </cell>
          <cell r="D574">
            <v>104</v>
          </cell>
          <cell r="E574" t="str">
            <v>Автоколона № 5</v>
          </cell>
          <cell r="F574" t="str">
            <v>КОРОТКОРУЧКО ОЛЕКСАНДР МИКОЛАЙОВИЧ</v>
          </cell>
          <cell r="G574">
            <v>1</v>
          </cell>
          <cell r="H574">
            <v>0.25</v>
          </cell>
          <cell r="I574">
            <v>0.75</v>
          </cell>
          <cell r="J574" t="str">
            <v>01.03.1994</v>
          </cell>
          <cell r="K574" t="str">
            <v>31.05.2018</v>
          </cell>
          <cell r="L574">
            <v>52</v>
          </cell>
          <cell r="M574" t="str">
            <v>За рішенням КМДА</v>
          </cell>
          <cell r="N574" t="str">
            <v>ОЗ рах.949 БС 172002</v>
          </cell>
          <cell r="O574" t="str">
            <v>!</v>
          </cell>
        </row>
        <row r="575">
          <cell r="C575" t="str">
            <v>СЕА-10400401214/000</v>
          </cell>
          <cell r="D575">
            <v>104</v>
          </cell>
          <cell r="E575" t="str">
            <v>Автоколона № 5</v>
          </cell>
          <cell r="F575" t="str">
            <v>КОРОТКОРУЧКО ОЛЕКСАНДР МИКОЛАЙОВИЧ</v>
          </cell>
          <cell r="G575">
            <v>1</v>
          </cell>
          <cell r="H575">
            <v>0.25</v>
          </cell>
          <cell r="I575">
            <v>0.75</v>
          </cell>
          <cell r="J575" t="str">
            <v>01.01.1997</v>
          </cell>
          <cell r="K575" t="str">
            <v>31.05.2018</v>
          </cell>
          <cell r="L575">
            <v>52</v>
          </cell>
          <cell r="M575" t="str">
            <v>За рішенням КМДА</v>
          </cell>
          <cell r="N575" t="str">
            <v>ОЗ рах.949 БС 172002</v>
          </cell>
          <cell r="O575" t="str">
            <v>!</v>
          </cell>
        </row>
        <row r="576">
          <cell r="C576" t="str">
            <v>СЕА-10400306693/000</v>
          </cell>
          <cell r="D576">
            <v>104</v>
          </cell>
          <cell r="E576" t="str">
            <v>Автоколона № 5</v>
          </cell>
          <cell r="F576" t="str">
            <v>КОРОТКОРУЧКО ОЛЕКСАНДР МИКОЛАЙОВИЧ</v>
          </cell>
          <cell r="G576">
            <v>1</v>
          </cell>
          <cell r="H576">
            <v>0.25</v>
          </cell>
          <cell r="I576">
            <v>0.75</v>
          </cell>
          <cell r="J576" t="str">
            <v>01.01.1992</v>
          </cell>
          <cell r="K576" t="str">
            <v>31.05.2018</v>
          </cell>
          <cell r="L576">
            <v>52</v>
          </cell>
          <cell r="M576" t="str">
            <v>За рішенням КМДА</v>
          </cell>
          <cell r="N576" t="str">
            <v>ОЗ рах.949 БС 172002</v>
          </cell>
          <cell r="O576" t="str">
            <v>!</v>
          </cell>
        </row>
        <row r="577">
          <cell r="C577" t="str">
            <v>СЕА-10400104356/000</v>
          </cell>
          <cell r="D577">
            <v>104</v>
          </cell>
          <cell r="E577" t="str">
            <v>Автоколона № 5</v>
          </cell>
          <cell r="F577" t="str">
            <v>КОРОТКОРУЧКО ОЛЕКСАНДР МИКОЛАЙОВИЧ</v>
          </cell>
          <cell r="G577">
            <v>1</v>
          </cell>
          <cell r="H577">
            <v>0.25</v>
          </cell>
          <cell r="I577">
            <v>0.75</v>
          </cell>
          <cell r="J577" t="str">
            <v>01.01.1992</v>
          </cell>
          <cell r="K577" t="str">
            <v>31.05.2018</v>
          </cell>
          <cell r="L577">
            <v>52</v>
          </cell>
          <cell r="M577" t="str">
            <v>За рішенням КМДА</v>
          </cell>
          <cell r="N577" t="str">
            <v>ОЗ рах.949 БС 172002</v>
          </cell>
          <cell r="O577" t="str">
            <v>!</v>
          </cell>
        </row>
        <row r="578">
          <cell r="C578" t="str">
            <v>СЕА-10400501895/000</v>
          </cell>
          <cell r="D578">
            <v>104</v>
          </cell>
          <cell r="E578" t="str">
            <v>Автоколона № 5</v>
          </cell>
          <cell r="F578" t="str">
            <v>КОРОТКОРУЧКО ОЛЕКСАНДР МИКОЛАЙОВИЧ</v>
          </cell>
          <cell r="G578">
            <v>1</v>
          </cell>
          <cell r="H578">
            <v>0.25</v>
          </cell>
          <cell r="I578">
            <v>0.75</v>
          </cell>
          <cell r="J578" t="str">
            <v>01.01.1995</v>
          </cell>
          <cell r="K578" t="str">
            <v>31.05.2018</v>
          </cell>
          <cell r="L578">
            <v>52</v>
          </cell>
          <cell r="M578" t="str">
            <v>За рішенням КМДА</v>
          </cell>
          <cell r="N578" t="str">
            <v>ОЗ рах.949 БС 172002</v>
          </cell>
          <cell r="O578" t="str">
            <v>!</v>
          </cell>
        </row>
        <row r="579">
          <cell r="C579" t="str">
            <v>СЕА-10400005008/000</v>
          </cell>
          <cell r="D579">
            <v>104</v>
          </cell>
          <cell r="E579" t="str">
            <v>Автоколона № 5</v>
          </cell>
          <cell r="F579" t="str">
            <v>КОРОТКОРУЧКО ОЛЕКСАНДР МИКОЛАЙОВИЧ</v>
          </cell>
          <cell r="G579">
            <v>1</v>
          </cell>
          <cell r="H579">
            <v>0.25</v>
          </cell>
          <cell r="I579">
            <v>0.75</v>
          </cell>
          <cell r="J579" t="str">
            <v>01.05.1996</v>
          </cell>
          <cell r="K579" t="str">
            <v>31.05.2018</v>
          </cell>
          <cell r="L579">
            <v>52</v>
          </cell>
          <cell r="M579" t="str">
            <v>За рішенням КМДА</v>
          </cell>
          <cell r="N579" t="str">
            <v>ОЗ рах.949 БС 172002</v>
          </cell>
          <cell r="O579" t="str">
            <v>!</v>
          </cell>
        </row>
        <row r="580">
          <cell r="C580" t="str">
            <v>СЕА-10400006247/000</v>
          </cell>
          <cell r="D580">
            <v>104</v>
          </cell>
          <cell r="E580" t="str">
            <v>Автоколона № 5</v>
          </cell>
          <cell r="F580" t="str">
            <v>КОРОТКОРУЧКО ОЛЕКСАНДР МИКОЛАЙОВИЧ</v>
          </cell>
          <cell r="G580">
            <v>1</v>
          </cell>
          <cell r="H580">
            <v>0.25</v>
          </cell>
          <cell r="I580">
            <v>0.75</v>
          </cell>
          <cell r="J580" t="str">
            <v>01.11.1998</v>
          </cell>
          <cell r="K580" t="str">
            <v>31.05.2018</v>
          </cell>
          <cell r="L580">
            <v>52</v>
          </cell>
          <cell r="M580" t="str">
            <v>За рішенням КМДА</v>
          </cell>
          <cell r="N580" t="str">
            <v>ОЗ рах.949 БС 172002</v>
          </cell>
          <cell r="O580" t="str">
            <v>!</v>
          </cell>
        </row>
        <row r="581">
          <cell r="C581" t="str">
            <v>СЕА-10400000102/000</v>
          </cell>
          <cell r="D581">
            <v>104</v>
          </cell>
          <cell r="E581" t="str">
            <v>Автоколона № 5</v>
          </cell>
          <cell r="F581" t="str">
            <v>КОРОТКОРУЧКО ОЛЕКСАНДР МИКОЛАЙОВИЧ</v>
          </cell>
          <cell r="G581">
            <v>22.51</v>
          </cell>
          <cell r="H581">
            <v>4.09</v>
          </cell>
          <cell r="I581">
            <v>18.420000000000002</v>
          </cell>
          <cell r="J581" t="str">
            <v>01.03.1997</v>
          </cell>
          <cell r="K581" t="str">
            <v>31.05.2018</v>
          </cell>
          <cell r="L581">
            <v>52</v>
          </cell>
          <cell r="M581" t="str">
            <v>За рішенням КМДА</v>
          </cell>
          <cell r="N581" t="str">
            <v>ОЗ рах.949 БС 172002</v>
          </cell>
          <cell r="O581" t="str">
            <v>!</v>
          </cell>
        </row>
        <row r="582">
          <cell r="C582" t="str">
            <v>СЕА-10400000101/000</v>
          </cell>
          <cell r="D582">
            <v>104</v>
          </cell>
          <cell r="E582" t="str">
            <v>Автоколона № 5</v>
          </cell>
          <cell r="F582" t="str">
            <v>КОРОТКОРУЧКО ОЛЕКСАНДР МИКОЛАЙОВИЧ</v>
          </cell>
          <cell r="G582">
            <v>20.45</v>
          </cell>
          <cell r="H582">
            <v>5.36</v>
          </cell>
          <cell r="I582">
            <v>15.09</v>
          </cell>
          <cell r="J582" t="str">
            <v>01.01.1997</v>
          </cell>
          <cell r="K582" t="str">
            <v>31.05.2018</v>
          </cell>
          <cell r="L582">
            <v>52</v>
          </cell>
          <cell r="M582" t="str">
            <v>За рішенням КМДА</v>
          </cell>
          <cell r="N582" t="str">
            <v>ОЗ рах.949 БС 172002</v>
          </cell>
          <cell r="O582" t="str">
            <v>!</v>
          </cell>
        </row>
        <row r="583">
          <cell r="C583" t="str">
            <v>СЕА-10400000083/000</v>
          </cell>
          <cell r="D583">
            <v>104</v>
          </cell>
          <cell r="E583" t="str">
            <v>Автоколона № 5</v>
          </cell>
          <cell r="F583" t="str">
            <v>КОРОТКОРУЧКО ОЛЕКСАНДР МИКОЛАЙОВИЧ</v>
          </cell>
          <cell r="G583">
            <v>143.01</v>
          </cell>
          <cell r="H583">
            <v>37.549999999999997</v>
          </cell>
          <cell r="I583">
            <v>105.46</v>
          </cell>
          <cell r="J583" t="str">
            <v>01.01.1997</v>
          </cell>
          <cell r="K583" t="str">
            <v>31.05.2018</v>
          </cell>
          <cell r="L583">
            <v>52</v>
          </cell>
          <cell r="M583" t="str">
            <v>За рішенням КМДА</v>
          </cell>
          <cell r="N583" t="str">
            <v>ОЗ рах.949 БС 172002</v>
          </cell>
          <cell r="O583" t="str">
            <v>!</v>
          </cell>
        </row>
        <row r="584">
          <cell r="C584" t="str">
            <v>СЕА-10400000095/000</v>
          </cell>
          <cell r="D584">
            <v>104</v>
          </cell>
          <cell r="E584" t="str">
            <v>Автоколона № 5</v>
          </cell>
          <cell r="F584" t="str">
            <v>КОРОТКОРУЧКО ОЛЕКСАНДР МИКОЛАЙОВИЧ</v>
          </cell>
          <cell r="G584">
            <v>74.98</v>
          </cell>
          <cell r="H584">
            <v>19.66</v>
          </cell>
          <cell r="I584">
            <v>55.32</v>
          </cell>
          <cell r="J584" t="str">
            <v>01.10.1997</v>
          </cell>
          <cell r="K584" t="str">
            <v>31.05.2018</v>
          </cell>
          <cell r="L584">
            <v>52</v>
          </cell>
          <cell r="M584" t="str">
            <v>За рішенням КМДА</v>
          </cell>
          <cell r="N584" t="str">
            <v>ОЗ рах.949 БС 172002</v>
          </cell>
          <cell r="O584" t="str">
            <v>!</v>
          </cell>
        </row>
        <row r="585">
          <cell r="C585" t="str">
            <v>СЕА-10400000096/000</v>
          </cell>
          <cell r="D585">
            <v>104</v>
          </cell>
          <cell r="E585" t="str">
            <v>Автоколона № 5</v>
          </cell>
          <cell r="F585" t="str">
            <v>КОРОТКОРУЧКО ОЛЕКСАНДР МИКОЛАЙОВИЧ</v>
          </cell>
          <cell r="G585">
            <v>40.9</v>
          </cell>
          <cell r="H585">
            <v>10.71</v>
          </cell>
          <cell r="I585">
            <v>30.19</v>
          </cell>
          <cell r="J585" t="str">
            <v>01.10.1997</v>
          </cell>
          <cell r="K585" t="str">
            <v>31.05.2018</v>
          </cell>
          <cell r="L585">
            <v>52</v>
          </cell>
          <cell r="M585" t="str">
            <v>За рішенням КМДА</v>
          </cell>
          <cell r="N585" t="str">
            <v>ОЗ рах.949 БС 172002</v>
          </cell>
          <cell r="O585" t="str">
            <v>!</v>
          </cell>
        </row>
        <row r="586">
          <cell r="C586" t="str">
            <v>СЕА-10400000097/000</v>
          </cell>
          <cell r="D586">
            <v>104</v>
          </cell>
          <cell r="E586" t="str">
            <v>Автоколона № 5</v>
          </cell>
          <cell r="F586" t="str">
            <v>КОРОТКОРУЧКО ОЛЕКСАНДР МИКОЛАЙОВИЧ</v>
          </cell>
          <cell r="G586">
            <v>40.9</v>
          </cell>
          <cell r="H586">
            <v>10.71</v>
          </cell>
          <cell r="I586">
            <v>30.19</v>
          </cell>
          <cell r="J586" t="str">
            <v>01.10.1997</v>
          </cell>
          <cell r="K586" t="str">
            <v>31.05.2018</v>
          </cell>
          <cell r="L586">
            <v>52</v>
          </cell>
          <cell r="M586" t="str">
            <v>За рішенням КМДА</v>
          </cell>
          <cell r="N586" t="str">
            <v>ОЗ рах.949 БС 172002</v>
          </cell>
          <cell r="O586" t="str">
            <v>!</v>
          </cell>
        </row>
        <row r="587">
          <cell r="C587" t="str">
            <v>СЕА-10400000098/000</v>
          </cell>
          <cell r="D587">
            <v>104</v>
          </cell>
          <cell r="E587" t="str">
            <v>Автоколона № 5</v>
          </cell>
          <cell r="F587" t="str">
            <v>КОРОТКОРУЧКО ОЛЕКСАНДР МИКОЛАЙОВИЧ</v>
          </cell>
          <cell r="G587">
            <v>40.9</v>
          </cell>
          <cell r="H587">
            <v>10.71</v>
          </cell>
          <cell r="I587">
            <v>30.19</v>
          </cell>
          <cell r="J587" t="str">
            <v>01.10.1997</v>
          </cell>
          <cell r="K587" t="str">
            <v>31.05.2018</v>
          </cell>
          <cell r="L587">
            <v>52</v>
          </cell>
          <cell r="M587" t="str">
            <v>За рішенням КМДА</v>
          </cell>
          <cell r="N587" t="str">
            <v>ОЗ рах.949 БС 172002</v>
          </cell>
          <cell r="O587" t="str">
            <v>!</v>
          </cell>
        </row>
        <row r="588">
          <cell r="C588" t="str">
            <v>ТРМ-10400101089/000</v>
          </cell>
          <cell r="D588">
            <v>104</v>
          </cell>
          <cell r="E588" t="str">
            <v>Автоколона № 5</v>
          </cell>
          <cell r="F588" t="str">
            <v>КОРОТКОРУЧКО ОЛЕКСАНДР МИКОЛАЙОВИЧ</v>
          </cell>
          <cell r="G588">
            <v>1</v>
          </cell>
          <cell r="H588">
            <v>0.25</v>
          </cell>
          <cell r="I588">
            <v>0.75</v>
          </cell>
          <cell r="J588" t="str">
            <v>01.02.1994</v>
          </cell>
          <cell r="K588" t="str">
            <v>31.05.2018</v>
          </cell>
          <cell r="L588">
            <v>52</v>
          </cell>
          <cell r="M588" t="str">
            <v>За рішенням КМДА</v>
          </cell>
          <cell r="N588" t="str">
            <v>ОЗ рах.949 БС 172002</v>
          </cell>
          <cell r="O588" t="str">
            <v>!</v>
          </cell>
        </row>
        <row r="589">
          <cell r="C589" t="str">
            <v>ТРМ-10400101090/000</v>
          </cell>
          <cell r="D589">
            <v>104</v>
          </cell>
          <cell r="E589" t="str">
            <v>Автоколона № 5</v>
          </cell>
          <cell r="F589" t="str">
            <v>КОРОТКОРУЧКО ОЛЕКСАНДР МИКОЛАЙОВИЧ</v>
          </cell>
          <cell r="G589">
            <v>1</v>
          </cell>
          <cell r="H589">
            <v>0.25</v>
          </cell>
          <cell r="I589">
            <v>0.75</v>
          </cell>
          <cell r="J589" t="str">
            <v>01.05.1993</v>
          </cell>
          <cell r="K589" t="str">
            <v>31.05.2018</v>
          </cell>
          <cell r="L589">
            <v>52</v>
          </cell>
          <cell r="M589" t="str">
            <v>За рішенням КМДА</v>
          </cell>
          <cell r="N589" t="str">
            <v>ОЗ рах.949 БС 172002</v>
          </cell>
          <cell r="O589" t="str">
            <v>!</v>
          </cell>
        </row>
        <row r="590">
          <cell r="C590" t="str">
            <v>ТРМ-10400104355/000</v>
          </cell>
          <cell r="D590">
            <v>104</v>
          </cell>
          <cell r="E590" t="str">
            <v>Автоколона № 5</v>
          </cell>
          <cell r="F590" t="str">
            <v>КОРОТКОРУЧКО ОЛЕКСАНДР МИКОЛАЙОВИЧ</v>
          </cell>
          <cell r="G590">
            <v>31731.85</v>
          </cell>
          <cell r="H590">
            <v>16130.35</v>
          </cell>
          <cell r="I590">
            <v>15601.5</v>
          </cell>
          <cell r="J590" t="str">
            <v>01.05.1993</v>
          </cell>
          <cell r="K590" t="str">
            <v>31.05.2018</v>
          </cell>
          <cell r="L590">
            <v>52</v>
          </cell>
          <cell r="M590" t="str">
            <v>За рішенням КМДА</v>
          </cell>
          <cell r="N590" t="str">
            <v>ОЗ рах.949 БС 172002</v>
          </cell>
          <cell r="O590" t="str">
            <v>!</v>
          </cell>
        </row>
        <row r="591">
          <cell r="C591" t="str">
            <v>ТРМ-10400200039/000</v>
          </cell>
          <cell r="D591">
            <v>104</v>
          </cell>
          <cell r="E591" t="str">
            <v>Автоколона № 5</v>
          </cell>
          <cell r="F591" t="str">
            <v>КОРОТКОРУЧКО ОЛЕКСАНДР МИКОЛАЙОВИЧ</v>
          </cell>
          <cell r="G591">
            <v>1</v>
          </cell>
          <cell r="H591">
            <v>0.25</v>
          </cell>
          <cell r="I591">
            <v>0.75</v>
          </cell>
          <cell r="J591" t="str">
            <v>01.12.1995</v>
          </cell>
          <cell r="K591" t="str">
            <v>31.05.2018</v>
          </cell>
          <cell r="L591">
            <v>52</v>
          </cell>
          <cell r="M591" t="str">
            <v>За рішенням КМДА</v>
          </cell>
          <cell r="N591" t="str">
            <v>ОЗ рах.949 БС 172002</v>
          </cell>
          <cell r="O591" t="str">
            <v>!</v>
          </cell>
        </row>
        <row r="592">
          <cell r="C592" t="str">
            <v>ТРМ-10400201022/000</v>
          </cell>
          <cell r="D592">
            <v>104</v>
          </cell>
          <cell r="E592" t="str">
            <v>Автоколона № 5</v>
          </cell>
          <cell r="F592" t="str">
            <v>КОРОТКОРУЧКО ОЛЕКСАНДР МИКОЛАЙОВИЧ</v>
          </cell>
          <cell r="G592">
            <v>1</v>
          </cell>
          <cell r="H592">
            <v>0.25</v>
          </cell>
          <cell r="I592">
            <v>0.75</v>
          </cell>
          <cell r="J592" t="str">
            <v>01.12.1995</v>
          </cell>
          <cell r="K592" t="str">
            <v>31.05.2018</v>
          </cell>
          <cell r="L592">
            <v>52</v>
          </cell>
          <cell r="M592" t="str">
            <v>За рішенням КМДА</v>
          </cell>
          <cell r="N592" t="str">
            <v>ОЗ рах.949 БС 172002</v>
          </cell>
          <cell r="O592" t="str">
            <v>!</v>
          </cell>
        </row>
        <row r="593">
          <cell r="C593" t="str">
            <v>ТРМ-10400306652/000</v>
          </cell>
          <cell r="D593">
            <v>104</v>
          </cell>
          <cell r="E593" t="str">
            <v>Автоколона № 5</v>
          </cell>
          <cell r="F593" t="str">
            <v>КОРОТКОРУЧКО ОЛЕКСАНДР МИКОЛАЙОВИЧ</v>
          </cell>
          <cell r="G593">
            <v>1</v>
          </cell>
          <cell r="H593">
            <v>0.25</v>
          </cell>
          <cell r="I593">
            <v>0.75</v>
          </cell>
          <cell r="J593" t="str">
            <v>01.12.1994</v>
          </cell>
          <cell r="K593" t="str">
            <v>31.05.2018</v>
          </cell>
          <cell r="L593">
            <v>52</v>
          </cell>
          <cell r="M593" t="str">
            <v>За рішенням КМДА</v>
          </cell>
          <cell r="N593" t="str">
            <v>ОЗ рах.949 БС 172002</v>
          </cell>
          <cell r="O593" t="str">
            <v>!</v>
          </cell>
        </row>
        <row r="594">
          <cell r="C594" t="str">
            <v>ТРМ-10400306654/001</v>
          </cell>
          <cell r="D594">
            <v>104</v>
          </cell>
          <cell r="E594" t="str">
            <v>Автоколона № 5</v>
          </cell>
          <cell r="F594" t="str">
            <v>КОРОТКОРУЧКО ОЛЕКСАНДР МИКОЛАЙОВИЧ</v>
          </cell>
          <cell r="G594">
            <v>66694.91</v>
          </cell>
          <cell r="H594">
            <v>33903.25</v>
          </cell>
          <cell r="I594">
            <v>32791.660000000003</v>
          </cell>
          <cell r="J594" t="str">
            <v>01.12.1994</v>
          </cell>
          <cell r="K594" t="str">
            <v>31.05.2018</v>
          </cell>
          <cell r="L594">
            <v>52</v>
          </cell>
          <cell r="M594" t="str">
            <v>За рішенням КМДА</v>
          </cell>
          <cell r="N594" t="str">
            <v>ОЗ рах.949 БС 172002</v>
          </cell>
          <cell r="O594" t="str">
            <v>!</v>
          </cell>
        </row>
        <row r="595">
          <cell r="C595" t="str">
            <v>ТРМ-10400401211/000</v>
          </cell>
          <cell r="D595">
            <v>104</v>
          </cell>
          <cell r="E595" t="str">
            <v>Автоколона № 5</v>
          </cell>
          <cell r="F595" t="str">
            <v>КОРОТКОРУЧКО ОЛЕКСАНДР МИКОЛАЙОВИЧ</v>
          </cell>
          <cell r="G595">
            <v>56589.62</v>
          </cell>
          <cell r="H595">
            <v>31595.86</v>
          </cell>
          <cell r="I595">
            <v>24993.759999999998</v>
          </cell>
          <cell r="J595" t="str">
            <v>01.12.1994</v>
          </cell>
          <cell r="K595" t="str">
            <v>31.05.2018</v>
          </cell>
          <cell r="L595">
            <v>52</v>
          </cell>
          <cell r="M595" t="str">
            <v>За рішенням КМДА</v>
          </cell>
          <cell r="N595" t="str">
            <v>ОЗ рах.231 БС 011002 Передавання т/е КТМ</v>
          </cell>
        </row>
        <row r="596">
          <cell r="C596" t="str">
            <v>ТРМ-10400401212/000</v>
          </cell>
          <cell r="D596">
            <v>104</v>
          </cell>
          <cell r="E596" t="str">
            <v>Автоколона № 5</v>
          </cell>
          <cell r="F596" t="str">
            <v>КОРОТКОРУЧКО ОЛЕКСАНДР МИКОЛАЙОВИЧ</v>
          </cell>
          <cell r="G596">
            <v>1</v>
          </cell>
          <cell r="H596">
            <v>0.25</v>
          </cell>
          <cell r="I596">
            <v>0.75</v>
          </cell>
          <cell r="J596" t="str">
            <v>01.12.1991</v>
          </cell>
          <cell r="K596" t="str">
            <v>31.05.2018</v>
          </cell>
          <cell r="L596">
            <v>52</v>
          </cell>
          <cell r="M596" t="str">
            <v>За рішенням КМДА</v>
          </cell>
          <cell r="N596" t="str">
            <v>ОЗ рах.949 БС 172002</v>
          </cell>
          <cell r="O596" t="str">
            <v>!</v>
          </cell>
        </row>
        <row r="597">
          <cell r="C597" t="str">
            <v>ТРМ-10400501894/000</v>
          </cell>
          <cell r="D597">
            <v>104</v>
          </cell>
          <cell r="E597" t="str">
            <v>Автоколона № 5</v>
          </cell>
          <cell r="F597" t="str">
            <v>КОРОТКОРУЧКО ОЛЕКСАНДР МИКОЛАЙОВИЧ</v>
          </cell>
          <cell r="G597">
            <v>1</v>
          </cell>
          <cell r="H597">
            <v>0.25</v>
          </cell>
          <cell r="I597">
            <v>0.75</v>
          </cell>
          <cell r="J597" t="str">
            <v>01.12.1993</v>
          </cell>
          <cell r="K597" t="str">
            <v>31.05.2018</v>
          </cell>
          <cell r="L597">
            <v>52</v>
          </cell>
          <cell r="M597" t="str">
            <v>За рішенням КМДА</v>
          </cell>
          <cell r="N597" t="str">
            <v>ОЗ рах.949 БС 172002</v>
          </cell>
          <cell r="O597" t="str">
            <v>!</v>
          </cell>
        </row>
        <row r="598">
          <cell r="C598" t="str">
            <v>ТМ -10400000636/000</v>
          </cell>
          <cell r="D598">
            <v>104</v>
          </cell>
          <cell r="E598" t="str">
            <v>Автоколона № 5</v>
          </cell>
          <cell r="F598" t="str">
            <v>КОРОТКОРУЧКО ОЛЕКСАНДР МИКОЛАЙОВИЧ</v>
          </cell>
          <cell r="G598">
            <v>56589.62</v>
          </cell>
          <cell r="H598">
            <v>28766.38</v>
          </cell>
          <cell r="I598">
            <v>27823.24</v>
          </cell>
          <cell r="J598" t="str">
            <v>01.08.1988</v>
          </cell>
          <cell r="K598" t="str">
            <v>31.05.2018</v>
          </cell>
          <cell r="L598">
            <v>52</v>
          </cell>
          <cell r="M598" t="str">
            <v>За рішенням КМДА</v>
          </cell>
          <cell r="N598" t="str">
            <v>ОЗ рах.949 БС 172002</v>
          </cell>
          <cell r="O598" t="str">
            <v>!</v>
          </cell>
        </row>
        <row r="599">
          <cell r="C599" t="str">
            <v>ТМ -10400013025/004</v>
          </cell>
          <cell r="D599">
            <v>104</v>
          </cell>
          <cell r="E599" t="str">
            <v>Автоколона № 5</v>
          </cell>
          <cell r="F599" t="str">
            <v>КОРОТКОРУЧКО ОЛЕКСАНДР МИКОЛАЙОВИЧ</v>
          </cell>
          <cell r="G599">
            <v>1</v>
          </cell>
          <cell r="H599">
            <v>0.25</v>
          </cell>
          <cell r="I599">
            <v>0.75</v>
          </cell>
          <cell r="J599" t="str">
            <v>01.03.1993</v>
          </cell>
          <cell r="K599" t="str">
            <v>31.05.2018</v>
          </cell>
          <cell r="L599">
            <v>52</v>
          </cell>
          <cell r="M599" t="str">
            <v>За рішенням КМДА</v>
          </cell>
          <cell r="N599" t="str">
            <v>ОЗ рах.949 БС 172002</v>
          </cell>
          <cell r="O599" t="str">
            <v>!</v>
          </cell>
        </row>
        <row r="600">
          <cell r="C600" t="str">
            <v>ТМ -10400004479/002</v>
          </cell>
          <cell r="D600">
            <v>104</v>
          </cell>
          <cell r="E600" t="str">
            <v>Автоколона № 5</v>
          </cell>
          <cell r="F600" t="str">
            <v>КОРОТКОРУЧКО ОЛЕКСАНДР МИКОЛАЙОВИЧ</v>
          </cell>
          <cell r="G600">
            <v>1</v>
          </cell>
          <cell r="H600">
            <v>0.25</v>
          </cell>
          <cell r="I600">
            <v>0.75</v>
          </cell>
          <cell r="J600" t="str">
            <v>01.03.1993</v>
          </cell>
          <cell r="K600" t="str">
            <v>31.05.2018</v>
          </cell>
          <cell r="L600">
            <v>52</v>
          </cell>
          <cell r="M600" t="str">
            <v>За рішенням КМДА</v>
          </cell>
          <cell r="N600" t="str">
            <v>ОЗ рах.949 БС 172002</v>
          </cell>
          <cell r="O600" t="str">
            <v>!</v>
          </cell>
        </row>
        <row r="601">
          <cell r="C601" t="str">
            <v>ТМ -10400004806/006</v>
          </cell>
          <cell r="D601">
            <v>104</v>
          </cell>
          <cell r="E601" t="str">
            <v>Автоколона № 5</v>
          </cell>
          <cell r="F601" t="str">
            <v>КОРОТКОРУЧКО ОЛЕКСАНДР МИКОЛАЙОВИЧ</v>
          </cell>
          <cell r="G601">
            <v>1318.87</v>
          </cell>
          <cell r="H601">
            <v>619.47</v>
          </cell>
          <cell r="I601">
            <v>699.4</v>
          </cell>
          <cell r="J601" t="str">
            <v>01.12.1994</v>
          </cell>
          <cell r="K601" t="str">
            <v>31.05.2018</v>
          </cell>
          <cell r="L601">
            <v>52</v>
          </cell>
          <cell r="M601" t="str">
            <v>За рішенням КМДА</v>
          </cell>
          <cell r="N601" t="str">
            <v>ОЗ рах.949 БС 172002</v>
          </cell>
          <cell r="O601" t="str">
            <v>!</v>
          </cell>
        </row>
        <row r="602">
          <cell r="C602" t="str">
            <v>ТМ -10400004807/008</v>
          </cell>
          <cell r="D602">
            <v>104</v>
          </cell>
          <cell r="E602" t="str">
            <v>Автоколона № 5</v>
          </cell>
          <cell r="F602" t="str">
            <v>КОРОТКОРУЧКО ОЛЕКСАНДР МИКОЛАЙОВИЧ</v>
          </cell>
          <cell r="G602">
            <v>1</v>
          </cell>
          <cell r="H602">
            <v>0.49</v>
          </cell>
          <cell r="I602">
            <v>0.51</v>
          </cell>
          <cell r="J602" t="str">
            <v>01.12.1994</v>
          </cell>
          <cell r="K602" t="str">
            <v>31.05.2018</v>
          </cell>
          <cell r="L602">
            <v>52</v>
          </cell>
          <cell r="M602" t="str">
            <v>За рішенням КМДА</v>
          </cell>
          <cell r="N602" t="str">
            <v>ОЗ рах.949 БС 172002</v>
          </cell>
          <cell r="O602" t="str">
            <v>!</v>
          </cell>
        </row>
        <row r="603">
          <cell r="C603" t="str">
            <v>ТМ -10400004809/002</v>
          </cell>
          <cell r="D603">
            <v>104</v>
          </cell>
          <cell r="E603" t="str">
            <v>Автоколона № 5</v>
          </cell>
          <cell r="F603" t="str">
            <v>КОРОТКОРУЧКО ОЛЕКСАНДР МИКОЛАЙОВИЧ</v>
          </cell>
          <cell r="G603">
            <v>1</v>
          </cell>
          <cell r="H603">
            <v>0.19</v>
          </cell>
          <cell r="I603">
            <v>0.81</v>
          </cell>
          <cell r="J603" t="str">
            <v>01.12.1994</v>
          </cell>
          <cell r="K603" t="str">
            <v>31.05.2018</v>
          </cell>
          <cell r="L603">
            <v>52</v>
          </cell>
          <cell r="M603" t="str">
            <v>За рішенням КМДА</v>
          </cell>
          <cell r="N603" t="str">
            <v>ОЗ рах.949 БС 172002</v>
          </cell>
          <cell r="O603" t="str">
            <v>!</v>
          </cell>
        </row>
        <row r="604">
          <cell r="C604" t="str">
            <v>ТМ -10400004810/005</v>
          </cell>
          <cell r="D604">
            <v>104</v>
          </cell>
          <cell r="E604" t="str">
            <v>Автоколона № 5</v>
          </cell>
          <cell r="F604" t="str">
            <v>КОРОТКОРУЧКО ОЛЕКСАНДР МИКОЛАЙОВИЧ</v>
          </cell>
          <cell r="G604">
            <v>1358.9</v>
          </cell>
          <cell r="H604">
            <v>690.76</v>
          </cell>
          <cell r="I604">
            <v>668.14</v>
          </cell>
          <cell r="J604" t="str">
            <v>01.12.1994</v>
          </cell>
          <cell r="K604" t="str">
            <v>31.05.2018</v>
          </cell>
          <cell r="L604">
            <v>52</v>
          </cell>
          <cell r="M604" t="str">
            <v>За рішенням КМДА</v>
          </cell>
          <cell r="N604" t="str">
            <v>ОЗ рах.949 БС 172002</v>
          </cell>
        </row>
        <row r="605">
          <cell r="C605" t="str">
            <v>ТРМ-10400306654/002</v>
          </cell>
          <cell r="D605">
            <v>104</v>
          </cell>
          <cell r="E605" t="str">
            <v>Автоколона № 5</v>
          </cell>
          <cell r="F605" t="str">
            <v>КОРОТКОРУЧКО ОЛЕКСАНДР МИКОЛАЙОВИЧ</v>
          </cell>
          <cell r="G605">
            <v>2244.09</v>
          </cell>
          <cell r="H605">
            <v>1140.76</v>
          </cell>
          <cell r="I605">
            <v>1103.33</v>
          </cell>
          <cell r="J605" t="str">
            <v>19.09.2013</v>
          </cell>
          <cell r="K605" t="str">
            <v>31.05.2018</v>
          </cell>
          <cell r="L605">
            <v>52</v>
          </cell>
          <cell r="M605" t="str">
            <v>За рішенням КМДА</v>
          </cell>
          <cell r="N605" t="str">
            <v>ОЗ рах.949 БС 172002</v>
          </cell>
          <cell r="O605" t="str">
            <v>!</v>
          </cell>
        </row>
        <row r="606">
          <cell r="C606" t="str">
            <v>СЕА-10400004669/002</v>
          </cell>
          <cell r="D606">
            <v>104</v>
          </cell>
          <cell r="E606" t="str">
            <v>Автоколона № 5</v>
          </cell>
          <cell r="F606" t="str">
            <v>КОРОТКОРУЧКО ОЛЕКСАНДР МИКОЛАЙОВИЧ</v>
          </cell>
          <cell r="G606">
            <v>1</v>
          </cell>
          <cell r="H606">
            <v>0.49</v>
          </cell>
          <cell r="I606">
            <v>0.51</v>
          </cell>
          <cell r="J606" t="str">
            <v>02.04.2012</v>
          </cell>
          <cell r="K606" t="str">
            <v>31.05.2018</v>
          </cell>
          <cell r="L606">
            <v>52</v>
          </cell>
          <cell r="M606" t="str">
            <v>За рішенням КМДА</v>
          </cell>
          <cell r="N606" t="str">
            <v>ОЗ рах.949 БС 172002</v>
          </cell>
          <cell r="O606" t="str">
            <v>!</v>
          </cell>
        </row>
        <row r="607">
          <cell r="C607" t="str">
            <v>АТ -10508700000/000</v>
          </cell>
          <cell r="D607">
            <v>104</v>
          </cell>
          <cell r="E607" t="str">
            <v>Автоколона № 5</v>
          </cell>
          <cell r="F607" t="str">
            <v>КОРОТКОРУЧКО ОЛЕКСАНДР МИКОЛАЙОВИЧ</v>
          </cell>
          <cell r="G607">
            <v>2675100</v>
          </cell>
          <cell r="H607">
            <v>282371.73</v>
          </cell>
          <cell r="I607">
            <v>2392728.27</v>
          </cell>
          <cell r="J607" t="str">
            <v>21.06.2017</v>
          </cell>
          <cell r="K607" t="str">
            <v>21.06.2017</v>
          </cell>
          <cell r="L607">
            <v>160</v>
          </cell>
          <cell r="M607" t="str">
            <v>Бюджетні кошти</v>
          </cell>
          <cell r="N607" t="str">
            <v>ОЗ рах.231 БС 011002 Передавання т/е КТМ</v>
          </cell>
        </row>
        <row r="608">
          <cell r="C608" t="str">
            <v>АТ -10501000000/000</v>
          </cell>
          <cell r="D608">
            <v>104</v>
          </cell>
          <cell r="E608" t="str">
            <v>Автоколона № 5</v>
          </cell>
          <cell r="F608" t="str">
            <v>КОРОТКОРУЧКО ОЛЕКСАНДР МИКОЛАЙОВИЧ</v>
          </cell>
          <cell r="G608">
            <v>3350340</v>
          </cell>
          <cell r="H608">
            <v>353647</v>
          </cell>
          <cell r="I608">
            <v>2996693</v>
          </cell>
          <cell r="J608" t="str">
            <v>31.05.2017</v>
          </cell>
          <cell r="K608" t="str">
            <v>31.05.2017</v>
          </cell>
          <cell r="L608">
            <v>160</v>
          </cell>
          <cell r="M608" t="str">
            <v>Бюджетні кошти</v>
          </cell>
          <cell r="N608" t="str">
            <v>ОЗ рах.231 БС 011002 Передавання т/е КТМ</v>
          </cell>
        </row>
        <row r="609">
          <cell r="C609" t="str">
            <v>АТ -10508000000/000</v>
          </cell>
          <cell r="D609">
            <v>104</v>
          </cell>
          <cell r="E609" t="str">
            <v>Автоколона № 5</v>
          </cell>
          <cell r="F609" t="str">
            <v>КОРОТКОРУЧКО ОЛЕКСАНДР МИКОЛАЙОВИЧ</v>
          </cell>
          <cell r="G609">
            <v>3415000</v>
          </cell>
          <cell r="H609">
            <v>360472.18</v>
          </cell>
          <cell r="I609">
            <v>3054527.82</v>
          </cell>
          <cell r="J609" t="str">
            <v>31.05.2017</v>
          </cell>
          <cell r="K609" t="str">
            <v>31.05.2017</v>
          </cell>
          <cell r="L609">
            <v>160</v>
          </cell>
          <cell r="M609" t="str">
            <v>Бюджетні кошти</v>
          </cell>
          <cell r="N609" t="str">
            <v>ОЗ рах.231 БС 011002 Передавання т/е КТМ</v>
          </cell>
        </row>
        <row r="610">
          <cell r="C610" t="str">
            <v>АТ -10509000000/000</v>
          </cell>
          <cell r="D610">
            <v>104</v>
          </cell>
          <cell r="E610" t="str">
            <v>Автоколона № 5</v>
          </cell>
          <cell r="F610" t="str">
            <v>КОРОТКОРУЧКО ОЛЕКСАНДР МИКОЛАЙОВИЧ</v>
          </cell>
          <cell r="G610">
            <v>3418000</v>
          </cell>
          <cell r="H610">
            <v>360788.91</v>
          </cell>
          <cell r="I610">
            <v>3057211.09</v>
          </cell>
          <cell r="J610" t="str">
            <v>31.05.2017</v>
          </cell>
          <cell r="K610" t="str">
            <v>31.05.2017</v>
          </cell>
          <cell r="L610">
            <v>160</v>
          </cell>
          <cell r="M610" t="str">
            <v>Бюджетні кошти</v>
          </cell>
          <cell r="N610" t="str">
            <v>ОЗ рах.231 БС 011002 Передавання т/е КТМ</v>
          </cell>
        </row>
        <row r="611">
          <cell r="C611" t="str">
            <v>ТМ -10400004479/003</v>
          </cell>
          <cell r="D611">
            <v>104</v>
          </cell>
          <cell r="E611" t="str">
            <v>Автоколона № 5</v>
          </cell>
          <cell r="F611" t="str">
            <v>КОРОТКОРУЧКО ОЛЕКСАНДР МИКОЛАЙОВИЧ</v>
          </cell>
          <cell r="G611">
            <v>98.56</v>
          </cell>
          <cell r="H611">
            <v>5.65</v>
          </cell>
          <cell r="I611">
            <v>92.91</v>
          </cell>
          <cell r="J611" t="str">
            <v>09.10.2017</v>
          </cell>
          <cell r="K611" t="str">
            <v>31.05.2018</v>
          </cell>
          <cell r="L611">
            <v>52</v>
          </cell>
          <cell r="M611" t="str">
            <v>За рішенням КМДА</v>
          </cell>
          <cell r="N611" t="str">
            <v>ОЗ рах.949 БС 172002</v>
          </cell>
          <cell r="O611" t="str">
            <v>!</v>
          </cell>
        </row>
        <row r="612">
          <cell r="C612" t="str">
            <v>ТМ -10400013039/000</v>
          </cell>
          <cell r="D612">
            <v>104</v>
          </cell>
          <cell r="E612" t="str">
            <v>Автоколона № 5</v>
          </cell>
          <cell r="F612" t="str">
            <v>КОРОТКОРУЧКО ОЛЕКСАНДР МИКОЛАЙОВИЧ</v>
          </cell>
          <cell r="G612">
            <v>1</v>
          </cell>
          <cell r="H612">
            <v>0.25</v>
          </cell>
          <cell r="I612">
            <v>0.75</v>
          </cell>
          <cell r="J612" t="str">
            <v>01.04.1996</v>
          </cell>
          <cell r="K612" t="str">
            <v>31.05.2018</v>
          </cell>
          <cell r="L612">
            <v>52</v>
          </cell>
          <cell r="M612" t="str">
            <v>За рішенням КМДА</v>
          </cell>
          <cell r="N612" t="str">
            <v>ОЗ рах.949 БС 172002</v>
          </cell>
          <cell r="O612" t="str">
            <v>!</v>
          </cell>
        </row>
        <row r="613">
          <cell r="C613" t="str">
            <v>ТМ -10400013062/030</v>
          </cell>
          <cell r="D613">
            <v>104</v>
          </cell>
          <cell r="E613" t="str">
            <v>Автоколона № 5</v>
          </cell>
          <cell r="F613" t="str">
            <v>КОРОТКОРУЧКО ОЛЕКСАНДР МИКОЛАЙОВИЧ</v>
          </cell>
          <cell r="G613">
            <v>70676.13</v>
          </cell>
          <cell r="H613">
            <v>35927.050000000003</v>
          </cell>
          <cell r="I613">
            <v>34749.08</v>
          </cell>
          <cell r="J613" t="str">
            <v>01.12.1996</v>
          </cell>
          <cell r="K613" t="str">
            <v>31.05.2018</v>
          </cell>
          <cell r="L613">
            <v>52</v>
          </cell>
          <cell r="M613" t="str">
            <v>За рішенням КМДА</v>
          </cell>
          <cell r="N613" t="str">
            <v>ОЗ рах.949 БС 172002</v>
          </cell>
          <cell r="O613" t="str">
            <v>!</v>
          </cell>
        </row>
        <row r="614">
          <cell r="C614" t="str">
            <v>ТМ -10400013066/000</v>
          </cell>
          <cell r="D614">
            <v>104</v>
          </cell>
          <cell r="E614" t="str">
            <v>Автоколона № 5</v>
          </cell>
          <cell r="F614" t="str">
            <v>КОРОТКОРУЧКО ОЛЕКСАНДР МИКОЛАЙОВИЧ</v>
          </cell>
          <cell r="G614">
            <v>1269.79</v>
          </cell>
          <cell r="H614">
            <v>645.5</v>
          </cell>
          <cell r="I614">
            <v>624.29</v>
          </cell>
          <cell r="J614" t="str">
            <v>01.01.1997</v>
          </cell>
          <cell r="K614" t="str">
            <v>31.05.2018</v>
          </cell>
          <cell r="L614">
            <v>52</v>
          </cell>
          <cell r="M614" t="str">
            <v>За рішенням КМДА</v>
          </cell>
          <cell r="N614" t="str">
            <v>ОЗ рах.949 БС 172002</v>
          </cell>
          <cell r="O614" t="str">
            <v>!</v>
          </cell>
        </row>
        <row r="615">
          <cell r="C615" t="str">
            <v>ТМ -10400013067/000</v>
          </cell>
          <cell r="D615">
            <v>104</v>
          </cell>
          <cell r="E615" t="str">
            <v>Автоколона № 5</v>
          </cell>
          <cell r="F615" t="str">
            <v>КОРОТКОРУЧКО ОЛЕКСАНДР МИКОЛАЙОВИЧ</v>
          </cell>
          <cell r="G615">
            <v>1410.88</v>
          </cell>
          <cell r="H615">
            <v>787.73</v>
          </cell>
          <cell r="I615">
            <v>623.15</v>
          </cell>
          <cell r="J615" t="str">
            <v>01.01.1997</v>
          </cell>
          <cell r="K615" t="str">
            <v>31.05.2018</v>
          </cell>
          <cell r="L615">
            <v>52</v>
          </cell>
          <cell r="M615" t="str">
            <v>За рішенням КМДА</v>
          </cell>
          <cell r="N615" t="str">
            <v>ОЗ рах.231 БС 011002 Передавання т/е КТМ</v>
          </cell>
        </row>
        <row r="616">
          <cell r="C616" t="str">
            <v>ТМ -10400013085/000</v>
          </cell>
          <cell r="D616">
            <v>104</v>
          </cell>
          <cell r="E616" t="str">
            <v>Автоколона № 5</v>
          </cell>
          <cell r="F616" t="str">
            <v>КОРОТКОРУЧКО ОЛЕКСАНДР МИКОЛАЙОВИЧ</v>
          </cell>
          <cell r="G616">
            <v>1</v>
          </cell>
          <cell r="H616">
            <v>0.49</v>
          </cell>
          <cell r="I616">
            <v>0.51</v>
          </cell>
          <cell r="J616" t="str">
            <v>01.08.1997</v>
          </cell>
          <cell r="K616" t="str">
            <v>31.05.2018</v>
          </cell>
          <cell r="L616">
            <v>52</v>
          </cell>
          <cell r="M616" t="str">
            <v>За рішенням КМДА</v>
          </cell>
          <cell r="N616" t="str">
            <v>ОЗ рах.949 БС 172002</v>
          </cell>
          <cell r="O616" t="str">
            <v>!</v>
          </cell>
        </row>
        <row r="617">
          <cell r="C617" t="str">
            <v>ТМ -10400013086/000</v>
          </cell>
          <cell r="D617">
            <v>104</v>
          </cell>
          <cell r="E617" t="str">
            <v>Автоколона № 5</v>
          </cell>
          <cell r="F617" t="str">
            <v>КОРОТКОРУЧКО ОЛЕКСАНДР МИКОЛАЙОВИЧ</v>
          </cell>
          <cell r="G617">
            <v>1</v>
          </cell>
          <cell r="H617">
            <v>0.19</v>
          </cell>
          <cell r="I617">
            <v>0.81</v>
          </cell>
          <cell r="J617" t="str">
            <v>01.08.1997</v>
          </cell>
          <cell r="K617" t="str">
            <v>31.05.2018</v>
          </cell>
          <cell r="L617">
            <v>52</v>
          </cell>
          <cell r="M617" t="str">
            <v>За рішенням КМДА</v>
          </cell>
          <cell r="N617" t="str">
            <v>ОЗ рах.949 БС 172002</v>
          </cell>
          <cell r="O617" t="str">
            <v>!</v>
          </cell>
        </row>
        <row r="618">
          <cell r="C618" t="str">
            <v>ТМ -10400004923/000</v>
          </cell>
          <cell r="D618">
            <v>104</v>
          </cell>
          <cell r="E618" t="str">
            <v>Автоколона № 5</v>
          </cell>
          <cell r="F618" t="str">
            <v>КОРОТКОРУЧКО ОЛЕКСАНДР МИКОЛАЙОВИЧ</v>
          </cell>
          <cell r="G618">
            <v>1</v>
          </cell>
          <cell r="H618">
            <v>0.19</v>
          </cell>
          <cell r="I618">
            <v>0.81</v>
          </cell>
          <cell r="J618" t="str">
            <v>01.01.1996</v>
          </cell>
          <cell r="K618" t="str">
            <v>31.05.2018</v>
          </cell>
          <cell r="L618">
            <v>52</v>
          </cell>
          <cell r="M618" t="str">
            <v>За рішенням КМДА</v>
          </cell>
          <cell r="N618" t="str">
            <v>ОЗ рах.949 БС 172002</v>
          </cell>
          <cell r="O618" t="str">
            <v>!</v>
          </cell>
        </row>
        <row r="619">
          <cell r="C619" t="str">
            <v>ТМ -10400030978/000</v>
          </cell>
          <cell r="D619">
            <v>104</v>
          </cell>
          <cell r="E619" t="str">
            <v>Автоколона № 5</v>
          </cell>
          <cell r="F619" t="str">
            <v>КОРОТКОРУЧКО ОЛЕКСАНДР МИКОЛАЙОВИЧ</v>
          </cell>
          <cell r="G619">
            <v>1</v>
          </cell>
          <cell r="H619">
            <v>0.08</v>
          </cell>
          <cell r="I619">
            <v>0.92</v>
          </cell>
          <cell r="J619" t="str">
            <v>01.07.2009</v>
          </cell>
          <cell r="K619" t="str">
            <v>31.05.2018</v>
          </cell>
          <cell r="L619">
            <v>52</v>
          </cell>
          <cell r="M619" t="str">
            <v>За рішенням КМДА</v>
          </cell>
          <cell r="N619" t="str">
            <v>ОЗ рах.949 БС 172002</v>
          </cell>
          <cell r="O619" t="str">
            <v>!</v>
          </cell>
        </row>
        <row r="620">
          <cell r="C620" t="str">
            <v>ТРМ-10400101018/000</v>
          </cell>
          <cell r="D620">
            <v>104</v>
          </cell>
          <cell r="E620" t="str">
            <v>Автоколона № 5</v>
          </cell>
          <cell r="F620" t="str">
            <v>КОРОТКОРУЧКО ОЛЕКСАНДР МИКОЛАЙОВИЧ</v>
          </cell>
          <cell r="G620">
            <v>1</v>
          </cell>
          <cell r="H620">
            <v>0.25</v>
          </cell>
          <cell r="I620">
            <v>0.75</v>
          </cell>
          <cell r="J620" t="str">
            <v>01.05.1993</v>
          </cell>
          <cell r="K620" t="str">
            <v>31.05.2018</v>
          </cell>
          <cell r="L620">
            <v>52</v>
          </cell>
          <cell r="M620" t="str">
            <v>За рішенням КМДА</v>
          </cell>
          <cell r="N620" t="str">
            <v>ОЗ рах.949 БС 172002</v>
          </cell>
          <cell r="O620" t="str">
            <v>!</v>
          </cell>
        </row>
        <row r="621">
          <cell r="C621" t="str">
            <v>СЕА-10400101091/000</v>
          </cell>
          <cell r="D621">
            <v>104</v>
          </cell>
          <cell r="E621" t="str">
            <v>Автоколона № 5</v>
          </cell>
          <cell r="F621" t="str">
            <v>ЦАРЕНКО ГРИГОРІЙ МИКОЛАЙОВИЧ</v>
          </cell>
          <cell r="G621">
            <v>1</v>
          </cell>
          <cell r="H621">
            <v>0.25</v>
          </cell>
          <cell r="I621">
            <v>0.75</v>
          </cell>
          <cell r="J621" t="str">
            <v>01.01.1992</v>
          </cell>
          <cell r="K621" t="str">
            <v>31.05.2018</v>
          </cell>
          <cell r="L621">
            <v>52</v>
          </cell>
          <cell r="M621" t="str">
            <v>За рішенням КМДА</v>
          </cell>
          <cell r="N621" t="str">
            <v>ОЗ рах.949 БС 172002</v>
          </cell>
          <cell r="O621" t="str">
            <v>!</v>
          </cell>
        </row>
        <row r="622">
          <cell r="C622" t="str">
            <v>СЕА-10410000220/000</v>
          </cell>
          <cell r="D622">
            <v>104</v>
          </cell>
          <cell r="E622" t="str">
            <v>Служба ремонтів АТ</v>
          </cell>
          <cell r="F622" t="str">
            <v>КОВТУН СЕРГІЙ МИХАЙЛОВИЧ</v>
          </cell>
          <cell r="G622">
            <v>10702.85</v>
          </cell>
          <cell r="H622">
            <v>2430.4499999999998</v>
          </cell>
          <cell r="I622">
            <v>8272.4</v>
          </cell>
          <cell r="J622" t="str">
            <v>01.01.1988</v>
          </cell>
          <cell r="K622" t="str">
            <v>31.05.2018</v>
          </cell>
          <cell r="L622">
            <v>52</v>
          </cell>
          <cell r="M622" t="str">
            <v>За рішенням КМДА</v>
          </cell>
          <cell r="N622" t="str">
            <v>ОЗ рах.231 БС 011002 Передавання т/е КТМ</v>
          </cell>
        </row>
        <row r="623">
          <cell r="C623" t="str">
            <v>СЕА-10410000218/000</v>
          </cell>
          <cell r="D623">
            <v>104</v>
          </cell>
          <cell r="E623" t="str">
            <v>Служба ремонтів АТ</v>
          </cell>
          <cell r="F623" t="str">
            <v>КОВТУН СЕРГІЙ МИХАЙЛОВИЧ</v>
          </cell>
          <cell r="G623">
            <v>30.36</v>
          </cell>
          <cell r="H623">
            <v>6.87</v>
          </cell>
          <cell r="I623">
            <v>23.49</v>
          </cell>
          <cell r="J623" t="str">
            <v>01.01.1988</v>
          </cell>
          <cell r="K623" t="str">
            <v>31.05.2018</v>
          </cell>
          <cell r="L623">
            <v>52</v>
          </cell>
          <cell r="M623" t="str">
            <v>За рішенням КМДА</v>
          </cell>
          <cell r="N623" t="str">
            <v>ОЗ рах.231 БС 011002 Передавання т/е КТМ</v>
          </cell>
        </row>
        <row r="624">
          <cell r="C624" t="str">
            <v>СЕА-10410000216/000</v>
          </cell>
          <cell r="D624">
            <v>104</v>
          </cell>
          <cell r="E624" t="str">
            <v>Служба ремонтів АТ</v>
          </cell>
          <cell r="F624" t="str">
            <v>КОВТУН СЕРГІЙ МИХАЙЛОВИЧ</v>
          </cell>
          <cell r="G624">
            <v>37.130000000000003</v>
          </cell>
          <cell r="H624">
            <v>7.63</v>
          </cell>
          <cell r="I624">
            <v>29.5</v>
          </cell>
          <cell r="J624" t="str">
            <v>24.08.2002</v>
          </cell>
          <cell r="K624" t="str">
            <v>31.05.2018</v>
          </cell>
          <cell r="L624">
            <v>52</v>
          </cell>
          <cell r="M624" t="str">
            <v>За рішенням КМДА</v>
          </cell>
          <cell r="N624" t="str">
            <v>ОЗ рах.231 БС 011002 Передавання т/е КТМ</v>
          </cell>
        </row>
        <row r="625">
          <cell r="C625" t="str">
            <v>СЕА-10410000214/000</v>
          </cell>
          <cell r="D625">
            <v>104</v>
          </cell>
          <cell r="E625" t="str">
            <v>Служба ремонтів АТ</v>
          </cell>
          <cell r="F625" t="str">
            <v>КОВТУН СЕРГІЙ МИХАЙЛОВИЧ</v>
          </cell>
          <cell r="G625">
            <v>265.67</v>
          </cell>
          <cell r="H625">
            <v>20.77</v>
          </cell>
          <cell r="I625">
            <v>244.9</v>
          </cell>
          <cell r="J625" t="str">
            <v>01.02.2000</v>
          </cell>
          <cell r="K625" t="str">
            <v>31.05.2018</v>
          </cell>
          <cell r="L625">
            <v>52</v>
          </cell>
          <cell r="M625" t="str">
            <v>За рішенням КМДА</v>
          </cell>
          <cell r="N625" t="str">
            <v>ОЗ рах.949 БС 172002</v>
          </cell>
        </row>
        <row r="626">
          <cell r="C626" t="str">
            <v>СЕА-10410000213/000</v>
          </cell>
          <cell r="D626">
            <v>104</v>
          </cell>
          <cell r="E626" t="str">
            <v>Служба ремонтів АТ</v>
          </cell>
          <cell r="F626" t="str">
            <v>КОВТУН СЕРГІЙ МИХАЙЛОВИЧ</v>
          </cell>
          <cell r="G626">
            <v>356.76</v>
          </cell>
          <cell r="H626">
            <v>61.33</v>
          </cell>
          <cell r="I626">
            <v>295.43</v>
          </cell>
          <cell r="J626" t="str">
            <v>01.02.2000</v>
          </cell>
          <cell r="K626" t="str">
            <v>31.05.2018</v>
          </cell>
          <cell r="L626">
            <v>52</v>
          </cell>
          <cell r="M626" t="str">
            <v>За рішенням КМДА</v>
          </cell>
          <cell r="N626" t="str">
            <v>ОЗ рах.231 БС 011002 Передавання т/е КТМ</v>
          </cell>
        </row>
        <row r="627">
          <cell r="C627" t="str">
            <v>СЕА-10410000207/000</v>
          </cell>
          <cell r="D627">
            <v>104</v>
          </cell>
          <cell r="E627" t="str">
            <v>Служба ремонтів АТ</v>
          </cell>
          <cell r="F627" t="str">
            <v>КОВТУН СЕРГІЙ МИХАЙЛОВИЧ</v>
          </cell>
          <cell r="G627">
            <v>386.13</v>
          </cell>
          <cell r="H627">
            <v>101.91</v>
          </cell>
          <cell r="I627">
            <v>284.22000000000003</v>
          </cell>
          <cell r="J627" t="str">
            <v>01.09.1996</v>
          </cell>
          <cell r="K627" t="str">
            <v>31.05.2018</v>
          </cell>
          <cell r="L627">
            <v>52</v>
          </cell>
          <cell r="M627" t="str">
            <v>За рішенням КМДА</v>
          </cell>
          <cell r="N627" t="str">
            <v>ОЗ рах.231 БС 011002 Передавання т/е КТМ</v>
          </cell>
        </row>
        <row r="628">
          <cell r="C628" t="str">
            <v>СЕА-10410000204/000</v>
          </cell>
          <cell r="D628">
            <v>104</v>
          </cell>
          <cell r="E628" t="str">
            <v>Служба ремонтів АТ</v>
          </cell>
          <cell r="F628" t="str">
            <v>КОВТУН СЕРГІЙ МИХАЙЛОВИЧ</v>
          </cell>
          <cell r="G628">
            <v>421.89</v>
          </cell>
          <cell r="H628">
            <v>142.38</v>
          </cell>
          <cell r="I628">
            <v>279.51</v>
          </cell>
          <cell r="J628" t="str">
            <v>01.10.1995</v>
          </cell>
          <cell r="K628" t="str">
            <v>31.05.2018</v>
          </cell>
          <cell r="L628">
            <v>52</v>
          </cell>
          <cell r="M628" t="str">
            <v>За рішенням КМДА</v>
          </cell>
          <cell r="N628" t="str">
            <v>ОЗ рах.231 БС 011002 Передавання т/е КТМ</v>
          </cell>
        </row>
        <row r="629">
          <cell r="C629" t="str">
            <v>СЕА-10410000203/000</v>
          </cell>
          <cell r="D629">
            <v>104</v>
          </cell>
          <cell r="E629" t="str">
            <v>Служба ремонтів АТ</v>
          </cell>
          <cell r="F629" t="str">
            <v>КОВТУН СЕРГІЙ МИХАЙЛОВИЧ</v>
          </cell>
          <cell r="G629">
            <v>1434.64</v>
          </cell>
          <cell r="H629">
            <v>325.79000000000002</v>
          </cell>
          <cell r="I629">
            <v>1108.8499999999999</v>
          </cell>
          <cell r="J629" t="str">
            <v>01.10.1994</v>
          </cell>
          <cell r="K629" t="str">
            <v>31.05.2018</v>
          </cell>
          <cell r="L629">
            <v>52</v>
          </cell>
          <cell r="M629" t="str">
            <v>За рішенням КМДА</v>
          </cell>
          <cell r="N629" t="str">
            <v>ОЗ рах.231 БС 011002 Передавання т/е КТМ</v>
          </cell>
        </row>
        <row r="630">
          <cell r="C630" t="str">
            <v>СЕА-10410000202/000</v>
          </cell>
          <cell r="D630">
            <v>104</v>
          </cell>
          <cell r="E630" t="str">
            <v>Служба ремонтів АТ</v>
          </cell>
          <cell r="F630" t="str">
            <v>КОВТУН СЕРГІЙ МИХАЙЛОВИЧ</v>
          </cell>
          <cell r="G630">
            <v>207.92</v>
          </cell>
          <cell r="H630">
            <v>42.65</v>
          </cell>
          <cell r="I630">
            <v>165.27</v>
          </cell>
          <cell r="J630" t="str">
            <v>01.01.1983</v>
          </cell>
          <cell r="K630" t="str">
            <v>31.05.2018</v>
          </cell>
          <cell r="L630">
            <v>52</v>
          </cell>
          <cell r="M630" t="str">
            <v>За рішенням КМДА</v>
          </cell>
          <cell r="N630" t="str">
            <v>ОЗ рах.231 БС 011002 Передавання т/е КТМ</v>
          </cell>
        </row>
        <row r="631">
          <cell r="C631" t="str">
            <v>СЕА-10410000201/000</v>
          </cell>
          <cell r="D631">
            <v>104</v>
          </cell>
          <cell r="E631" t="str">
            <v>Служба ремонтів АТ</v>
          </cell>
          <cell r="F631" t="str">
            <v>КОВТУН СЕРГІЙ МИХАЙЛОВИЧ</v>
          </cell>
          <cell r="G631">
            <v>115.51</v>
          </cell>
          <cell r="H631">
            <v>13.31</v>
          </cell>
          <cell r="I631">
            <v>102.2</v>
          </cell>
          <cell r="J631" t="str">
            <v>01.01.1988</v>
          </cell>
          <cell r="K631" t="str">
            <v>31.05.2018</v>
          </cell>
          <cell r="L631">
            <v>52</v>
          </cell>
          <cell r="M631" t="str">
            <v>За рішенням КМДА</v>
          </cell>
          <cell r="N631" t="str">
            <v>ОЗ рах.949 БС 172002</v>
          </cell>
        </row>
        <row r="632">
          <cell r="C632" t="str">
            <v>СЕА-10410000199/000</v>
          </cell>
          <cell r="D632">
            <v>104</v>
          </cell>
          <cell r="E632" t="str">
            <v>Служба ремонтів АТ</v>
          </cell>
          <cell r="F632" t="str">
            <v>КОВТУН СЕРГІЙ МИХАЙЛОВИЧ</v>
          </cell>
          <cell r="G632">
            <v>78.66</v>
          </cell>
          <cell r="H632">
            <v>26.55</v>
          </cell>
          <cell r="I632">
            <v>52.11</v>
          </cell>
          <cell r="J632" t="str">
            <v>01.01.1992</v>
          </cell>
          <cell r="K632" t="str">
            <v>31.05.2018</v>
          </cell>
          <cell r="L632">
            <v>52</v>
          </cell>
          <cell r="M632" t="str">
            <v>За рішенням КМДА</v>
          </cell>
          <cell r="N632" t="str">
            <v>ОЗ рах.231 БС 011002 Передавання т/е КТМ</v>
          </cell>
        </row>
        <row r="633">
          <cell r="C633" t="str">
            <v>СЕА-10410000195/000</v>
          </cell>
          <cell r="D633">
            <v>104</v>
          </cell>
          <cell r="E633" t="str">
            <v>Служба ремонтів АТ</v>
          </cell>
          <cell r="F633" t="str">
            <v>КОВТУН СЕРГІЙ МИХАЙЛОВИЧ</v>
          </cell>
          <cell r="G633">
            <v>2208.89</v>
          </cell>
          <cell r="H633">
            <v>501.6</v>
          </cell>
          <cell r="I633">
            <v>1707.29</v>
          </cell>
          <cell r="J633" t="str">
            <v>01.01.1986</v>
          </cell>
          <cell r="K633" t="str">
            <v>31.05.2018</v>
          </cell>
          <cell r="L633">
            <v>52</v>
          </cell>
          <cell r="M633" t="str">
            <v>За рішенням КМДА</v>
          </cell>
          <cell r="N633" t="str">
            <v>ОЗ рах.231 БС 011002 Передавання т/е КТМ</v>
          </cell>
        </row>
        <row r="634">
          <cell r="C634" t="str">
            <v>СЕА-10410000210/000</v>
          </cell>
          <cell r="D634">
            <v>104</v>
          </cell>
          <cell r="E634" t="str">
            <v>Служба ремонтів АТ</v>
          </cell>
          <cell r="F634" t="str">
            <v>КОВТУН СЕРГІЙ МИХАЙЛОВИЧ</v>
          </cell>
          <cell r="G634">
            <v>113.86</v>
          </cell>
          <cell r="H634">
            <v>21.66</v>
          </cell>
          <cell r="I634">
            <v>92.2</v>
          </cell>
          <cell r="J634" t="str">
            <v>01.01.1998</v>
          </cell>
          <cell r="K634" t="str">
            <v>31.05.2018</v>
          </cell>
          <cell r="L634">
            <v>52</v>
          </cell>
          <cell r="M634" t="str">
            <v>За рішенням КМДА</v>
          </cell>
          <cell r="N634" t="str">
            <v>ОЗ рах.231 БС 011002 Передавання т/е КТМ</v>
          </cell>
        </row>
        <row r="635">
          <cell r="C635" t="str">
            <v>СЕА-10410000249/000</v>
          </cell>
          <cell r="D635">
            <v>104</v>
          </cell>
          <cell r="E635" t="str">
            <v>Служба ремонтів АТ</v>
          </cell>
          <cell r="F635" t="str">
            <v>КОВТУН СЕРГІЙ МИХАЙЛОВИЧ</v>
          </cell>
          <cell r="G635">
            <v>150</v>
          </cell>
          <cell r="H635">
            <v>142.75</v>
          </cell>
          <cell r="I635">
            <v>7.25</v>
          </cell>
          <cell r="J635" t="str">
            <v>01.01.1980</v>
          </cell>
          <cell r="K635" t="str">
            <v>31.05.2018</v>
          </cell>
          <cell r="L635">
            <v>52</v>
          </cell>
          <cell r="M635" t="str">
            <v>За рішенням КМДА</v>
          </cell>
          <cell r="N635" t="str">
            <v>ОЗ рах.231 БС 011002 Передавання т/е КТМ</v>
          </cell>
        </row>
        <row r="636">
          <cell r="C636" t="str">
            <v>СЕА-10410000246/000</v>
          </cell>
          <cell r="D636">
            <v>104</v>
          </cell>
          <cell r="E636" t="str">
            <v>Служба ремонтів АТ</v>
          </cell>
          <cell r="F636" t="str">
            <v>КОВТУН СЕРГІЙ МИХАЙЛОВИЧ</v>
          </cell>
          <cell r="G636">
            <v>22.77</v>
          </cell>
          <cell r="H636">
            <v>5.14</v>
          </cell>
          <cell r="I636">
            <v>17.63</v>
          </cell>
          <cell r="J636" t="str">
            <v>01.01.1988</v>
          </cell>
          <cell r="K636" t="str">
            <v>31.05.2018</v>
          </cell>
          <cell r="L636">
            <v>52</v>
          </cell>
          <cell r="M636" t="str">
            <v>За рішенням КМДА</v>
          </cell>
          <cell r="N636" t="str">
            <v>ОЗ рах.231 БС 011002 Передавання т/е КТМ</v>
          </cell>
        </row>
        <row r="637">
          <cell r="C637" t="str">
            <v>СЕА-10410000245/000</v>
          </cell>
          <cell r="D637">
            <v>104</v>
          </cell>
          <cell r="E637" t="str">
            <v>Служба ремонтів АТ</v>
          </cell>
          <cell r="F637" t="str">
            <v>КОВТУН СЕРГІЙ МИХАЙЛОВИЧ</v>
          </cell>
          <cell r="G637">
            <v>280.86</v>
          </cell>
          <cell r="H637">
            <v>63.78</v>
          </cell>
          <cell r="I637">
            <v>217.08</v>
          </cell>
          <cell r="J637" t="str">
            <v>01.01.1978</v>
          </cell>
          <cell r="K637" t="str">
            <v>31.05.2018</v>
          </cell>
          <cell r="L637">
            <v>52</v>
          </cell>
          <cell r="M637" t="str">
            <v>За рішенням КМДА</v>
          </cell>
          <cell r="N637" t="str">
            <v>ОЗ рах.231 БС 011002 Передавання т/е КТМ</v>
          </cell>
        </row>
        <row r="638">
          <cell r="C638" t="str">
            <v>СЕА-10410000244/000</v>
          </cell>
          <cell r="D638">
            <v>104</v>
          </cell>
          <cell r="E638" t="str">
            <v>Служба ремонтів АТ</v>
          </cell>
          <cell r="F638" t="str">
            <v>КОВТУН СЕРГІЙ МИХАЙЛОВИЧ</v>
          </cell>
          <cell r="G638">
            <v>630.03</v>
          </cell>
          <cell r="H638">
            <v>108.26</v>
          </cell>
          <cell r="I638">
            <v>521.77</v>
          </cell>
          <cell r="J638" t="str">
            <v>01.02.2000</v>
          </cell>
          <cell r="K638" t="str">
            <v>31.05.2018</v>
          </cell>
          <cell r="L638">
            <v>52</v>
          </cell>
          <cell r="M638" t="str">
            <v>За рішенням КМДА</v>
          </cell>
          <cell r="N638" t="str">
            <v>ОЗ рах.231 БС 011002 Передавання т/е КТМ</v>
          </cell>
        </row>
        <row r="639">
          <cell r="C639" t="str">
            <v>СЕА-10410000263/000</v>
          </cell>
          <cell r="D639">
            <v>104</v>
          </cell>
          <cell r="E639" t="str">
            <v>Служба ремонтів АТ</v>
          </cell>
          <cell r="F639" t="str">
            <v>КОВТУН СЕРГІЙ МИХАЙЛОВИЧ</v>
          </cell>
          <cell r="G639">
            <v>1206.56</v>
          </cell>
          <cell r="H639">
            <v>316.7</v>
          </cell>
          <cell r="I639">
            <v>889.86</v>
          </cell>
          <cell r="J639" t="str">
            <v>01.02.2000</v>
          </cell>
          <cell r="K639" t="str">
            <v>31.05.2018</v>
          </cell>
          <cell r="L639">
            <v>52</v>
          </cell>
          <cell r="M639" t="str">
            <v>За рішенням КМДА</v>
          </cell>
          <cell r="N639" t="str">
            <v>ОЗ рах.949 БС 172002</v>
          </cell>
        </row>
        <row r="640">
          <cell r="C640" t="str">
            <v>ТЦ6-10400003106/000</v>
          </cell>
          <cell r="D640">
            <v>104</v>
          </cell>
          <cell r="E640" t="str">
            <v>Служба ремонтів АТ</v>
          </cell>
          <cell r="F640" t="str">
            <v>КОВТУН СЕРГІЙ МИХАЙЛОВИЧ</v>
          </cell>
          <cell r="G640">
            <v>30.36</v>
          </cell>
          <cell r="H640">
            <v>4.22</v>
          </cell>
          <cell r="I640">
            <v>26.14</v>
          </cell>
          <cell r="J640" t="str">
            <v>01.10.1992</v>
          </cell>
          <cell r="K640" t="str">
            <v>31.05.2018</v>
          </cell>
          <cell r="L640">
            <v>52</v>
          </cell>
          <cell r="M640" t="str">
            <v>За рішенням КМДА</v>
          </cell>
          <cell r="N640" t="str">
            <v>ОЗ рах.949 БС 172002</v>
          </cell>
        </row>
        <row r="641">
          <cell r="C641" t="str">
            <v>ТЦ6-10400003104/000</v>
          </cell>
          <cell r="D641">
            <v>104</v>
          </cell>
          <cell r="E641" t="str">
            <v>Служба ремонтів АТ</v>
          </cell>
          <cell r="F641" t="str">
            <v>КОВТУН СЕРГІЙ МИХАЙЛОВИЧ</v>
          </cell>
          <cell r="G641">
            <v>7.59</v>
          </cell>
          <cell r="H641">
            <v>1.07</v>
          </cell>
          <cell r="I641">
            <v>6.52</v>
          </cell>
          <cell r="J641" t="str">
            <v>01.10.1992</v>
          </cell>
          <cell r="K641" t="str">
            <v>31.05.2018</v>
          </cell>
          <cell r="L641">
            <v>52</v>
          </cell>
          <cell r="M641" t="str">
            <v>За рішенням КМДА</v>
          </cell>
          <cell r="N641" t="str">
            <v>ОЗ рах.949 БС 172002</v>
          </cell>
        </row>
        <row r="642">
          <cell r="C642" t="str">
            <v>ТЦ6-10400003109/000</v>
          </cell>
          <cell r="D642">
            <v>104</v>
          </cell>
          <cell r="E642" t="str">
            <v>Служба ремонтів АТ</v>
          </cell>
          <cell r="F642" t="str">
            <v>КОВТУН СЕРГІЙ МИХАЙЛОВИЧ</v>
          </cell>
          <cell r="G642">
            <v>129.04</v>
          </cell>
          <cell r="H642">
            <v>23.23</v>
          </cell>
          <cell r="I642">
            <v>105.81</v>
          </cell>
          <cell r="J642" t="str">
            <v>30.09.1999</v>
          </cell>
          <cell r="K642" t="str">
            <v>31.05.2018</v>
          </cell>
          <cell r="L642">
            <v>52</v>
          </cell>
          <cell r="M642" t="str">
            <v>За рішенням КМДА</v>
          </cell>
          <cell r="N642" t="str">
            <v>ОЗ рах.231 БС 011002 Передавання т/е КТМ</v>
          </cell>
        </row>
        <row r="643">
          <cell r="C643" t="str">
            <v>ТЦ6-10400003100/000</v>
          </cell>
          <cell r="D643">
            <v>104</v>
          </cell>
          <cell r="E643" t="str">
            <v>Служба ремонтів АТ</v>
          </cell>
          <cell r="F643" t="str">
            <v>КОВТУН СЕРГІЙ МИХАЙЛОВИЧ</v>
          </cell>
          <cell r="G643">
            <v>115.78</v>
          </cell>
          <cell r="H643">
            <v>19.170000000000002</v>
          </cell>
          <cell r="I643">
            <v>96.61</v>
          </cell>
          <cell r="J643" t="str">
            <v>20.05.2001</v>
          </cell>
          <cell r="K643" t="str">
            <v>31.05.2018</v>
          </cell>
          <cell r="L643">
            <v>52</v>
          </cell>
          <cell r="M643" t="str">
            <v>За рішенням КМДА</v>
          </cell>
          <cell r="N643" t="str">
            <v>ОЗ рах.231 БС 011002 Передавання т/е КТМ</v>
          </cell>
        </row>
        <row r="644">
          <cell r="C644" t="str">
            <v>СЕА-10400007768/000</v>
          </cell>
          <cell r="D644">
            <v>104</v>
          </cell>
          <cell r="E644" t="str">
            <v>Служба ремонтів АТ</v>
          </cell>
          <cell r="F644" t="str">
            <v>КОВТУН СЕРГІЙ МИХАЙЛОВИЧ</v>
          </cell>
          <cell r="G644">
            <v>143.01</v>
          </cell>
          <cell r="H644">
            <v>48.28</v>
          </cell>
          <cell r="I644">
            <v>94.73</v>
          </cell>
          <cell r="J644" t="str">
            <v>01.09.1996</v>
          </cell>
          <cell r="K644" t="str">
            <v>31.05.2018</v>
          </cell>
          <cell r="L644">
            <v>52</v>
          </cell>
          <cell r="M644" t="str">
            <v>За рішенням КМДА</v>
          </cell>
          <cell r="N644" t="str">
            <v>ОЗ рах.231 БС 011002 Передавання т/е КТМ</v>
          </cell>
        </row>
        <row r="645">
          <cell r="C645" t="str">
            <v>СЕА-10400007764/000</v>
          </cell>
          <cell r="D645">
            <v>104</v>
          </cell>
          <cell r="E645" t="str">
            <v>Служба ремонтів АТ</v>
          </cell>
          <cell r="F645" t="str">
            <v>КОВТУН СЕРГІЙ МИХАЙЛОВИЧ</v>
          </cell>
          <cell r="G645">
            <v>936.73</v>
          </cell>
          <cell r="H645">
            <v>316.14999999999998</v>
          </cell>
          <cell r="I645">
            <v>620.58000000000004</v>
          </cell>
          <cell r="J645" t="str">
            <v>01.10.1995</v>
          </cell>
          <cell r="K645" t="str">
            <v>31.05.2018</v>
          </cell>
          <cell r="L645">
            <v>52</v>
          </cell>
          <cell r="M645" t="str">
            <v>За рішенням КМДА</v>
          </cell>
          <cell r="N645" t="str">
            <v>ОЗ рах.231 БС 011002 Передавання т/е КТМ</v>
          </cell>
        </row>
        <row r="646">
          <cell r="C646" t="str">
            <v>СЕА-10410000193/000</v>
          </cell>
          <cell r="D646">
            <v>104</v>
          </cell>
          <cell r="E646" t="str">
            <v>Служба ремонтів АТ</v>
          </cell>
          <cell r="F646" t="str">
            <v>КОВТУН СЕРГІЙ МИХАЙЛОВИЧ</v>
          </cell>
          <cell r="G646">
            <v>915.28</v>
          </cell>
          <cell r="H646">
            <v>308.92</v>
          </cell>
          <cell r="I646">
            <v>606.36</v>
          </cell>
          <cell r="J646" t="str">
            <v>01.05.1988</v>
          </cell>
          <cell r="K646" t="str">
            <v>31.05.2018</v>
          </cell>
          <cell r="L646">
            <v>52</v>
          </cell>
          <cell r="M646" t="str">
            <v>За рішенням КМДА</v>
          </cell>
          <cell r="N646" t="str">
            <v>ОЗ рах.231 БС 011002 Передавання т/е КТМ</v>
          </cell>
        </row>
        <row r="647">
          <cell r="C647" t="str">
            <v>СЕА-10410000192/000</v>
          </cell>
          <cell r="D647">
            <v>104</v>
          </cell>
          <cell r="E647" t="str">
            <v>Служба ремонтів АТ</v>
          </cell>
          <cell r="F647" t="str">
            <v>КОВТУН СЕРГІЙ МИХАЙЛОВИЧ</v>
          </cell>
          <cell r="G647">
            <v>2922.41</v>
          </cell>
          <cell r="H647">
            <v>663.62</v>
          </cell>
          <cell r="I647">
            <v>2258.79</v>
          </cell>
          <cell r="J647" t="str">
            <v>01.01.1988</v>
          </cell>
          <cell r="K647" t="str">
            <v>31.05.2018</v>
          </cell>
          <cell r="L647">
            <v>52</v>
          </cell>
          <cell r="M647" t="str">
            <v>За рішенням КМДА</v>
          </cell>
          <cell r="N647" t="str">
            <v>ОЗ рах.231 БС 011002 Передавання т/е КТМ</v>
          </cell>
        </row>
        <row r="648">
          <cell r="C648" t="str">
            <v>СЕА-10410000191/000</v>
          </cell>
          <cell r="D648">
            <v>104</v>
          </cell>
          <cell r="E648" t="str">
            <v>Служба ремонтів АТ</v>
          </cell>
          <cell r="F648" t="str">
            <v>КОВТУН СЕРГІЙ МИХАЙЛОВИЧ</v>
          </cell>
          <cell r="G648">
            <v>2922.41</v>
          </cell>
          <cell r="H648">
            <v>663.62</v>
          </cell>
          <cell r="I648">
            <v>2258.79</v>
          </cell>
          <cell r="J648" t="str">
            <v>01.01.1988</v>
          </cell>
          <cell r="K648" t="str">
            <v>31.05.2018</v>
          </cell>
          <cell r="L648">
            <v>52</v>
          </cell>
          <cell r="M648" t="str">
            <v>За рішенням КМДА</v>
          </cell>
          <cell r="N648" t="str">
            <v>ОЗ рах.231 БС 011002 Передавання т/е КТМ</v>
          </cell>
        </row>
        <row r="649">
          <cell r="C649" t="str">
            <v>СЕА-10410000190/000</v>
          </cell>
          <cell r="D649">
            <v>104</v>
          </cell>
          <cell r="E649" t="str">
            <v>Служба ремонтів АТ</v>
          </cell>
          <cell r="F649" t="str">
            <v>КОВТУН СЕРГІЙ МИХАЙЛОВИЧ</v>
          </cell>
          <cell r="G649">
            <v>45.54</v>
          </cell>
          <cell r="H649">
            <v>10.34</v>
          </cell>
          <cell r="I649">
            <v>35.200000000000003</v>
          </cell>
          <cell r="J649" t="str">
            <v>01.01.1989</v>
          </cell>
          <cell r="K649" t="str">
            <v>31.05.2018</v>
          </cell>
          <cell r="L649">
            <v>52</v>
          </cell>
          <cell r="M649" t="str">
            <v>За рішенням КМДА</v>
          </cell>
          <cell r="N649" t="str">
            <v>ОЗ рах.231 БС 011002 Передавання т/е КТМ</v>
          </cell>
        </row>
        <row r="650">
          <cell r="C650" t="str">
            <v>СЕА-10410000188/000</v>
          </cell>
          <cell r="D650">
            <v>104</v>
          </cell>
          <cell r="E650" t="str">
            <v>Служба ремонтів АТ</v>
          </cell>
          <cell r="F650" t="str">
            <v>КОВТУН СЕРГІЙ МИХАЙЛОВИЧ</v>
          </cell>
          <cell r="G650">
            <v>22.77</v>
          </cell>
          <cell r="H650">
            <v>5.14</v>
          </cell>
          <cell r="I650">
            <v>17.63</v>
          </cell>
          <cell r="J650" t="str">
            <v>01.04.1990</v>
          </cell>
          <cell r="K650" t="str">
            <v>31.05.2018</v>
          </cell>
          <cell r="L650">
            <v>52</v>
          </cell>
          <cell r="M650" t="str">
            <v>За рішенням КМДА</v>
          </cell>
          <cell r="N650" t="str">
            <v>ОЗ рах.231 БС 011002 Передавання т/е КТМ</v>
          </cell>
        </row>
        <row r="651">
          <cell r="C651" t="str">
            <v>СЕА-10410000187/000</v>
          </cell>
          <cell r="D651">
            <v>104</v>
          </cell>
          <cell r="E651" t="str">
            <v>Служба ремонтів АТ</v>
          </cell>
          <cell r="F651" t="str">
            <v>КОВТУН СЕРГІЙ МИХАЙЛОВИЧ</v>
          </cell>
          <cell r="G651">
            <v>129.04</v>
          </cell>
          <cell r="H651">
            <v>29.31</v>
          </cell>
          <cell r="I651">
            <v>99.73</v>
          </cell>
          <cell r="J651" t="str">
            <v>01.01.1990</v>
          </cell>
          <cell r="K651" t="str">
            <v>31.05.2018</v>
          </cell>
          <cell r="L651">
            <v>52</v>
          </cell>
          <cell r="M651" t="str">
            <v>За рішенням КМДА</v>
          </cell>
          <cell r="N651" t="str">
            <v>ОЗ рах.231 БС 011002 Передавання т/е КТМ</v>
          </cell>
        </row>
        <row r="652">
          <cell r="C652" t="str">
            <v>СЕА-10410000223/000</v>
          </cell>
          <cell r="D652">
            <v>104</v>
          </cell>
          <cell r="E652" t="str">
            <v>Служба ремонтів АТ</v>
          </cell>
          <cell r="F652" t="str">
            <v>КОВТУН СЕРГІЙ МИХАЙЛОВИЧ</v>
          </cell>
          <cell r="G652">
            <v>623.76</v>
          </cell>
          <cell r="H652">
            <v>164.61</v>
          </cell>
          <cell r="I652">
            <v>459.15</v>
          </cell>
          <cell r="J652" t="str">
            <v>01.08.1998</v>
          </cell>
          <cell r="K652" t="str">
            <v>31.05.2018</v>
          </cell>
          <cell r="L652">
            <v>52</v>
          </cell>
          <cell r="M652" t="str">
            <v>За рішенням КМДА</v>
          </cell>
          <cell r="N652" t="str">
            <v>ОЗ рах.231 БС 011002 Передавання т/е КТМ</v>
          </cell>
        </row>
        <row r="653">
          <cell r="C653" t="str">
            <v>СЕА-10410000175/000</v>
          </cell>
          <cell r="D653">
            <v>104</v>
          </cell>
          <cell r="E653" t="str">
            <v>Служба ремонтів АТ</v>
          </cell>
          <cell r="F653" t="str">
            <v>КОВТУН СЕРГІЙ МИХАЙЛОВИЧ</v>
          </cell>
          <cell r="G653">
            <v>144.22</v>
          </cell>
          <cell r="H653">
            <v>32.71</v>
          </cell>
          <cell r="I653">
            <v>111.51</v>
          </cell>
          <cell r="J653" t="str">
            <v>01.01.1988</v>
          </cell>
          <cell r="K653" t="str">
            <v>31.05.2018</v>
          </cell>
          <cell r="L653">
            <v>52</v>
          </cell>
          <cell r="M653" t="str">
            <v>За рішенням КМДА</v>
          </cell>
          <cell r="N653" t="str">
            <v>ОЗ рах.231 БС 011002 Передавання т/е КТМ</v>
          </cell>
        </row>
        <row r="654">
          <cell r="C654" t="str">
            <v>СЕА-10410000176/000</v>
          </cell>
          <cell r="D654">
            <v>104</v>
          </cell>
          <cell r="E654" t="str">
            <v>Служба ремонтів АТ</v>
          </cell>
          <cell r="F654" t="str">
            <v>КОВТУН СЕРГІЙ МИХАЙЛОВИЧ</v>
          </cell>
          <cell r="G654">
            <v>857.75</v>
          </cell>
          <cell r="H654">
            <v>194.79</v>
          </cell>
          <cell r="I654">
            <v>662.96</v>
          </cell>
          <cell r="J654" t="str">
            <v>01.01.1988</v>
          </cell>
          <cell r="K654" t="str">
            <v>31.05.2018</v>
          </cell>
          <cell r="L654">
            <v>52</v>
          </cell>
          <cell r="M654" t="str">
            <v>За рішенням КМДА</v>
          </cell>
          <cell r="N654" t="str">
            <v>ОЗ рах.231 БС 011002 Передавання т/е КТМ</v>
          </cell>
        </row>
        <row r="655">
          <cell r="C655" t="str">
            <v>СЕА-10410000178/000</v>
          </cell>
          <cell r="D655">
            <v>104</v>
          </cell>
          <cell r="E655" t="str">
            <v>Служба ремонтів АТ</v>
          </cell>
          <cell r="F655" t="str">
            <v>КОВТУН СЕРГІЙ МИХАЙЛОВИЧ</v>
          </cell>
          <cell r="G655">
            <v>83.5</v>
          </cell>
          <cell r="H655">
            <v>18.97</v>
          </cell>
          <cell r="I655">
            <v>64.53</v>
          </cell>
          <cell r="J655" t="str">
            <v>01.01.1986</v>
          </cell>
          <cell r="K655" t="str">
            <v>31.05.2018</v>
          </cell>
          <cell r="L655">
            <v>52</v>
          </cell>
          <cell r="M655" t="str">
            <v>За рішенням КМДА</v>
          </cell>
          <cell r="N655" t="str">
            <v>ОЗ рах.231 БС 011002 Передавання т/е КТМ</v>
          </cell>
        </row>
        <row r="656">
          <cell r="C656" t="str">
            <v>СЕА-10410000179/000</v>
          </cell>
          <cell r="D656">
            <v>104</v>
          </cell>
          <cell r="E656" t="str">
            <v>Служба ремонтів АТ</v>
          </cell>
          <cell r="F656" t="str">
            <v>КОВТУН СЕРГІЙ МИХАЙЛОВИЧ</v>
          </cell>
          <cell r="G656">
            <v>45.54</v>
          </cell>
          <cell r="H656">
            <v>6.36</v>
          </cell>
          <cell r="I656">
            <v>39.18</v>
          </cell>
          <cell r="J656" t="str">
            <v>01.01.1988</v>
          </cell>
          <cell r="K656" t="str">
            <v>31.05.2018</v>
          </cell>
          <cell r="L656">
            <v>52</v>
          </cell>
          <cell r="M656" t="str">
            <v>За рішенням КМДА</v>
          </cell>
          <cell r="N656" t="str">
            <v>ОЗ рах.949 БС 172002</v>
          </cell>
        </row>
        <row r="657">
          <cell r="C657" t="str">
            <v>СЕА-10410000180/000</v>
          </cell>
          <cell r="D657">
            <v>104</v>
          </cell>
          <cell r="E657" t="str">
            <v>Служба ремонтів АТ</v>
          </cell>
          <cell r="F657" t="str">
            <v>КОВТУН СЕРГІЙ МИХАЙЛОВИЧ</v>
          </cell>
          <cell r="G657">
            <v>129.04</v>
          </cell>
          <cell r="H657">
            <v>29.31</v>
          </cell>
          <cell r="I657">
            <v>99.73</v>
          </cell>
          <cell r="J657" t="str">
            <v>01.01.1980</v>
          </cell>
          <cell r="K657" t="str">
            <v>31.05.2018</v>
          </cell>
          <cell r="L657">
            <v>52</v>
          </cell>
          <cell r="M657" t="str">
            <v>За рішенням КМДА</v>
          </cell>
          <cell r="N657" t="str">
            <v>ОЗ рах.231 БС 011002 Передавання т/е КТМ</v>
          </cell>
        </row>
        <row r="658">
          <cell r="C658" t="str">
            <v>СЕА-10410000181/000</v>
          </cell>
          <cell r="D658">
            <v>104</v>
          </cell>
          <cell r="E658" t="str">
            <v>Служба ремонтів АТ</v>
          </cell>
          <cell r="F658" t="str">
            <v>КОВТУН СЕРГІЙ МИХАЙЛОВИЧ</v>
          </cell>
          <cell r="G658">
            <v>174.59</v>
          </cell>
          <cell r="H658">
            <v>24.39</v>
          </cell>
          <cell r="I658">
            <v>150.19999999999999</v>
          </cell>
          <cell r="J658" t="str">
            <v>01.01.1978</v>
          </cell>
          <cell r="K658" t="str">
            <v>31.05.2018</v>
          </cell>
          <cell r="L658">
            <v>52</v>
          </cell>
          <cell r="M658" t="str">
            <v>За рішенням КМДА</v>
          </cell>
          <cell r="N658" t="str">
            <v>ОЗ рах.949 БС 172002</v>
          </cell>
        </row>
        <row r="659">
          <cell r="C659" t="str">
            <v>СЕА-10410000182/000</v>
          </cell>
          <cell r="D659">
            <v>104</v>
          </cell>
          <cell r="E659" t="str">
            <v>Служба ремонтів АТ</v>
          </cell>
          <cell r="F659" t="str">
            <v>КОВТУН СЕРГІЙ МИХАЙЛОВИЧ</v>
          </cell>
          <cell r="G659">
            <v>265.67</v>
          </cell>
          <cell r="H659">
            <v>60.29</v>
          </cell>
          <cell r="I659">
            <v>205.38</v>
          </cell>
          <cell r="J659" t="str">
            <v>01.01.1978</v>
          </cell>
          <cell r="K659" t="str">
            <v>31.05.2018</v>
          </cell>
          <cell r="L659">
            <v>52</v>
          </cell>
          <cell r="M659" t="str">
            <v>За рішенням КМДА</v>
          </cell>
          <cell r="N659" t="str">
            <v>ОЗ рах.231 БС 011002 Передавання т/е КТМ</v>
          </cell>
        </row>
        <row r="660">
          <cell r="C660" t="str">
            <v>СЕА-10410000183/000</v>
          </cell>
          <cell r="D660">
            <v>104</v>
          </cell>
          <cell r="E660" t="str">
            <v>Служба ремонтів АТ</v>
          </cell>
          <cell r="F660" t="str">
            <v>КОВТУН СЕРГІЙ МИХАЙЛОВИЧ</v>
          </cell>
          <cell r="G660">
            <v>121.45</v>
          </cell>
          <cell r="H660">
            <v>27.57</v>
          </cell>
          <cell r="I660">
            <v>93.88</v>
          </cell>
          <cell r="J660" t="str">
            <v>01.01.1988</v>
          </cell>
          <cell r="K660" t="str">
            <v>31.05.2018</v>
          </cell>
          <cell r="L660">
            <v>52</v>
          </cell>
          <cell r="M660" t="str">
            <v>За рішенням КМДА</v>
          </cell>
          <cell r="N660" t="str">
            <v>ОЗ рах.231 БС 011002 Передавання т/е КТМ</v>
          </cell>
        </row>
        <row r="661">
          <cell r="C661" t="str">
            <v>СЕА-10410000184/000</v>
          </cell>
          <cell r="D661">
            <v>104</v>
          </cell>
          <cell r="E661" t="str">
            <v>Служба ремонтів АТ</v>
          </cell>
          <cell r="F661" t="str">
            <v>КОВТУН СЕРГІЙ МИХАЙЛОВИЧ</v>
          </cell>
          <cell r="G661">
            <v>30.36</v>
          </cell>
          <cell r="H661">
            <v>6.87</v>
          </cell>
          <cell r="I661">
            <v>23.49</v>
          </cell>
          <cell r="J661" t="str">
            <v>01.01.1988</v>
          </cell>
          <cell r="K661" t="str">
            <v>31.05.2018</v>
          </cell>
          <cell r="L661">
            <v>52</v>
          </cell>
          <cell r="M661" t="str">
            <v>За рішенням КМДА</v>
          </cell>
          <cell r="N661" t="str">
            <v>ОЗ рах.231 БС 011002 Передавання т/е КТМ</v>
          </cell>
        </row>
        <row r="662">
          <cell r="C662" t="str">
            <v>СЕА-10410000185/000</v>
          </cell>
          <cell r="D662">
            <v>104</v>
          </cell>
          <cell r="E662" t="str">
            <v>Служба ремонтів АТ</v>
          </cell>
          <cell r="F662" t="str">
            <v>КОВТУН СЕРГІЙ МИХАЙЛОВИЧ</v>
          </cell>
          <cell r="G662">
            <v>1525.73</v>
          </cell>
          <cell r="H662">
            <v>346.49</v>
          </cell>
          <cell r="I662">
            <v>1179.24</v>
          </cell>
          <cell r="J662" t="str">
            <v>01.01.1988</v>
          </cell>
          <cell r="K662" t="str">
            <v>31.05.2018</v>
          </cell>
          <cell r="L662">
            <v>52</v>
          </cell>
          <cell r="M662" t="str">
            <v>За рішенням КМДА</v>
          </cell>
          <cell r="N662" t="str">
            <v>ОЗ рах.231 БС 011002 Передавання т/е КТМ</v>
          </cell>
        </row>
        <row r="663">
          <cell r="C663" t="str">
            <v>СЕА-10410000677/000</v>
          </cell>
          <cell r="D663">
            <v>104</v>
          </cell>
          <cell r="E663" t="str">
            <v>Служба ремонтів АТ</v>
          </cell>
          <cell r="F663" t="str">
            <v>СТРЕЛЬЦОВ ВІКТОР АНАТОЛІЙОВИЧ</v>
          </cell>
          <cell r="G663">
            <v>1077.06</v>
          </cell>
          <cell r="H663">
            <v>17.95</v>
          </cell>
          <cell r="I663">
            <v>1059.1099999999999</v>
          </cell>
          <cell r="J663" t="str">
            <v>29.04.2010</v>
          </cell>
          <cell r="K663" t="str">
            <v>30.11.2018</v>
          </cell>
          <cell r="L663">
            <v>58</v>
          </cell>
          <cell r="M663" t="str">
            <v>Власні кошти</v>
          </cell>
          <cell r="N663" t="str">
            <v>ОЗ рах.91 БС 022003</v>
          </cell>
        </row>
        <row r="664">
          <cell r="C664" t="str">
            <v>СЕА-10410000521/000</v>
          </cell>
          <cell r="D664">
            <v>104</v>
          </cell>
          <cell r="E664" t="str">
            <v>Служба ремонтів АТ</v>
          </cell>
          <cell r="F664" t="str">
            <v>СТРЕЛЬЦОВ ВІКТОР АНАТОЛІЙОВИЧ</v>
          </cell>
          <cell r="G664">
            <v>533.82000000000005</v>
          </cell>
          <cell r="H664">
            <v>8.9</v>
          </cell>
          <cell r="I664">
            <v>524.91999999999996</v>
          </cell>
          <cell r="J664" t="str">
            <v>01.09.1997</v>
          </cell>
          <cell r="K664" t="str">
            <v>30.11.2018</v>
          </cell>
          <cell r="L664">
            <v>58</v>
          </cell>
          <cell r="M664" t="str">
            <v>Власні кошти</v>
          </cell>
          <cell r="N664" t="str">
            <v>ОЗ рах.231 БС 011002 Передавання т/е КТМ</v>
          </cell>
        </row>
        <row r="665">
          <cell r="C665" t="str">
            <v>СЕА-10410000520/000</v>
          </cell>
          <cell r="D665">
            <v>104</v>
          </cell>
          <cell r="E665" t="str">
            <v>Служба ремонтів АТ</v>
          </cell>
          <cell r="F665" t="str">
            <v>СТРЕЛЬЦОВ ВІКТОР АНАТОЛІЙОВИЧ</v>
          </cell>
          <cell r="G665">
            <v>424.87</v>
          </cell>
          <cell r="H665">
            <v>7.08</v>
          </cell>
          <cell r="I665">
            <v>417.79</v>
          </cell>
          <cell r="J665" t="str">
            <v>01.09.1997</v>
          </cell>
          <cell r="K665" t="str">
            <v>30.11.2018</v>
          </cell>
          <cell r="L665">
            <v>58</v>
          </cell>
          <cell r="M665" t="str">
            <v>Власні кошти</v>
          </cell>
          <cell r="N665" t="str">
            <v>ОЗ рах.231 БС 011002 Передавання т/е КТМ</v>
          </cell>
        </row>
        <row r="666">
          <cell r="C666" t="str">
            <v>СЕА-10410000209/000</v>
          </cell>
          <cell r="D666">
            <v>104</v>
          </cell>
          <cell r="E666" t="str">
            <v>Виробничо-технічний відділ АТ</v>
          </cell>
          <cell r="F666" t="str">
            <v>П'ЯТИГОРСЬКИЙ ОЛЕКСАНДР МИКОЛАЙОВИЧ</v>
          </cell>
          <cell r="G666">
            <v>623.76</v>
          </cell>
          <cell r="H666">
            <v>164.61</v>
          </cell>
          <cell r="I666">
            <v>459.15</v>
          </cell>
          <cell r="J666" t="str">
            <v>01.08.1998</v>
          </cell>
          <cell r="K666" t="str">
            <v>31.05.2018</v>
          </cell>
          <cell r="L666">
            <v>52</v>
          </cell>
          <cell r="M666" t="str">
            <v>За рішенням КМДА</v>
          </cell>
          <cell r="N666" t="str">
            <v>ОЗ рах.91 БС 022002</v>
          </cell>
        </row>
        <row r="667">
          <cell r="C667" t="str">
            <v>СЕА-10400100371/000</v>
          </cell>
          <cell r="D667">
            <v>104</v>
          </cell>
          <cell r="E667" t="str">
            <v>Відділ з охорони праці та безпеки дорожнього руху АТ</v>
          </cell>
          <cell r="F667" t="str">
            <v>ШУТЕНКО ВІТАЛІЙ ОЛЕКСАНДРОВИЧ</v>
          </cell>
          <cell r="G667">
            <v>274.68</v>
          </cell>
          <cell r="H667">
            <v>4.58</v>
          </cell>
          <cell r="I667">
            <v>270.10000000000002</v>
          </cell>
          <cell r="J667" t="str">
            <v>09.10.2006</v>
          </cell>
          <cell r="K667" t="str">
            <v>30.11.2018</v>
          </cell>
          <cell r="L667">
            <v>58</v>
          </cell>
          <cell r="M667" t="str">
            <v>Власні кошти</v>
          </cell>
          <cell r="N667" t="str">
            <v>ОЗ рах.91 БС 022002</v>
          </cell>
        </row>
        <row r="668">
          <cell r="C668" t="str">
            <v>СЕА-10410000681/000</v>
          </cell>
          <cell r="D668">
            <v>104</v>
          </cell>
          <cell r="E668" t="str">
            <v>Відділ з охорони праці та безпеки дорожнього руху АТ</v>
          </cell>
          <cell r="F668" t="str">
            <v>ШУТЕНКО ВІТАЛІЙ ОЛЕКСАНДРОВИЧ</v>
          </cell>
          <cell r="G668">
            <v>304.11</v>
          </cell>
          <cell r="H668">
            <v>5.07</v>
          </cell>
          <cell r="I668">
            <v>299.04000000000002</v>
          </cell>
          <cell r="J668" t="str">
            <v>14.07.2010</v>
          </cell>
          <cell r="K668" t="str">
            <v>30.11.2018</v>
          </cell>
          <cell r="L668">
            <v>58</v>
          </cell>
          <cell r="M668" t="str">
            <v>Власні кошти</v>
          </cell>
          <cell r="N668" t="str">
            <v>ОЗ рах.91 БС 022002</v>
          </cell>
        </row>
        <row r="669">
          <cell r="C669" t="str">
            <v>АУ -10400009394/000</v>
          </cell>
          <cell r="D669">
            <v>104</v>
          </cell>
          <cell r="E669" t="str">
            <v>Група забезпечення виробництва АТ</v>
          </cell>
          <cell r="F669" t="str">
            <v>ГРИЦЕНКО МИКОЛА МИКОЛАЙОВИЧ</v>
          </cell>
          <cell r="G669">
            <v>719.2</v>
          </cell>
          <cell r="H669">
            <v>29.97</v>
          </cell>
          <cell r="I669">
            <v>689.23</v>
          </cell>
          <cell r="J669" t="str">
            <v>26.12.2011</v>
          </cell>
          <cell r="K669" t="str">
            <v>30.11.2018</v>
          </cell>
          <cell r="L669">
            <v>22</v>
          </cell>
          <cell r="M669" t="str">
            <v>Власні кошти</v>
          </cell>
          <cell r="N669" t="str">
            <v>ОЗ рах.91 БС 022003</v>
          </cell>
        </row>
        <row r="670">
          <cell r="C670" t="str">
            <v>АУ -10400009364/000</v>
          </cell>
          <cell r="D670">
            <v>104</v>
          </cell>
          <cell r="E670" t="str">
            <v>Група забезпечення виробництва АТ</v>
          </cell>
          <cell r="F670" t="str">
            <v>ГРИЦЕНКО МИКОЛА МИКОЛАЙОВИЧ</v>
          </cell>
          <cell r="G670">
            <v>1781.26</v>
          </cell>
          <cell r="H670">
            <v>74.22</v>
          </cell>
          <cell r="I670">
            <v>1707.04</v>
          </cell>
          <cell r="J670" t="str">
            <v>08.08.2011</v>
          </cell>
          <cell r="K670" t="str">
            <v>30.11.2018</v>
          </cell>
          <cell r="L670">
            <v>22</v>
          </cell>
          <cell r="M670" t="str">
            <v>Власні кошти</v>
          </cell>
          <cell r="N670" t="str">
            <v>ОЗ рах.91 БС 022003</v>
          </cell>
        </row>
        <row r="671">
          <cell r="C671" t="str">
            <v>АУ -10400009360/000</v>
          </cell>
          <cell r="D671">
            <v>104</v>
          </cell>
          <cell r="E671" t="str">
            <v>Група забезпечення виробництва АТ</v>
          </cell>
          <cell r="F671" t="str">
            <v>ГРИЦЕНКО МИКОЛА МИКОЛАЙОВИЧ</v>
          </cell>
          <cell r="G671">
            <v>1762.85</v>
          </cell>
          <cell r="H671">
            <v>73.45</v>
          </cell>
          <cell r="I671">
            <v>1689.4</v>
          </cell>
          <cell r="J671" t="str">
            <v>27.07.2011</v>
          </cell>
          <cell r="K671" t="str">
            <v>30.11.2018</v>
          </cell>
          <cell r="L671">
            <v>22</v>
          </cell>
          <cell r="M671" t="str">
            <v>Власні кошти</v>
          </cell>
          <cell r="N671" t="str">
            <v>ОЗ рах.91 БС 022003</v>
          </cell>
        </row>
        <row r="672">
          <cell r="C672" t="str">
            <v>АУ -10400009213/000</v>
          </cell>
          <cell r="D672">
            <v>104</v>
          </cell>
          <cell r="E672" t="str">
            <v>Група забезпечення виробництва АТ</v>
          </cell>
          <cell r="F672" t="str">
            <v>ГРИЦЕНКО МИКОЛА МИКОЛАЙОВИЧ</v>
          </cell>
          <cell r="G672">
            <v>434.08</v>
          </cell>
          <cell r="H672">
            <v>18.09</v>
          </cell>
          <cell r="I672">
            <v>415.99</v>
          </cell>
          <cell r="J672" t="str">
            <v>12.08.2011</v>
          </cell>
          <cell r="K672" t="str">
            <v>30.11.2018</v>
          </cell>
          <cell r="L672">
            <v>22</v>
          </cell>
          <cell r="M672" t="str">
            <v>Власні кошти</v>
          </cell>
          <cell r="N672" t="str">
            <v>ОЗ рах.91 БС 022003</v>
          </cell>
        </row>
        <row r="673">
          <cell r="C673" t="str">
            <v>АУ -10400009166/000</v>
          </cell>
          <cell r="D673">
            <v>104</v>
          </cell>
          <cell r="E673" t="str">
            <v>Група забезпечення виробництва АТ</v>
          </cell>
          <cell r="F673" t="str">
            <v>ГРИЦЕНКО МИКОЛА МИКОЛАЙОВИЧ</v>
          </cell>
          <cell r="G673">
            <v>756.78</v>
          </cell>
          <cell r="H673">
            <v>31.53</v>
          </cell>
          <cell r="I673">
            <v>725.25</v>
          </cell>
          <cell r="J673" t="str">
            <v>18.05.2011</v>
          </cell>
          <cell r="K673" t="str">
            <v>30.11.2018</v>
          </cell>
          <cell r="L673">
            <v>22</v>
          </cell>
          <cell r="M673" t="str">
            <v>Власні кошти</v>
          </cell>
          <cell r="N673" t="str">
            <v>ОЗ рах.91 БС 022003</v>
          </cell>
        </row>
        <row r="674">
          <cell r="C674" t="str">
            <v>АУ -10400009106/000</v>
          </cell>
          <cell r="D674">
            <v>104</v>
          </cell>
          <cell r="E674" t="str">
            <v>Група забезпечення виробництва АТ</v>
          </cell>
          <cell r="F674" t="str">
            <v>ГРИЦЕНКО МИКОЛА МИКОЛАЙОВИЧ</v>
          </cell>
          <cell r="G674">
            <v>846.87</v>
          </cell>
          <cell r="H674">
            <v>35.29</v>
          </cell>
          <cell r="I674">
            <v>811.58</v>
          </cell>
          <cell r="J674" t="str">
            <v>23.02.2011</v>
          </cell>
          <cell r="K674" t="str">
            <v>30.11.2018</v>
          </cell>
          <cell r="L674">
            <v>22</v>
          </cell>
          <cell r="M674" t="str">
            <v>Власні кошти</v>
          </cell>
          <cell r="N674" t="str">
            <v>ОЗ рах.91 БС 022003</v>
          </cell>
        </row>
        <row r="675">
          <cell r="C675" t="str">
            <v>АУ -10400009002/000</v>
          </cell>
          <cell r="D675">
            <v>104</v>
          </cell>
          <cell r="E675" t="str">
            <v>Група забезпечення виробництва АТ</v>
          </cell>
          <cell r="F675" t="str">
            <v>ГРИЦЕНКО МИКОЛА МИКОЛАЙОВИЧ</v>
          </cell>
          <cell r="G675">
            <v>285.5</v>
          </cell>
          <cell r="H675">
            <v>11.9</v>
          </cell>
          <cell r="I675">
            <v>273.60000000000002</v>
          </cell>
          <cell r="J675" t="str">
            <v>02.04.2010</v>
          </cell>
          <cell r="K675" t="str">
            <v>30.11.2018</v>
          </cell>
          <cell r="L675">
            <v>22</v>
          </cell>
          <cell r="M675" t="str">
            <v>Власні кошти</v>
          </cell>
          <cell r="N675" t="str">
            <v>ОЗ рах.91 БС 022003</v>
          </cell>
        </row>
        <row r="676">
          <cell r="C676" t="str">
            <v>АУ -10400006993/000</v>
          </cell>
          <cell r="D676">
            <v>104</v>
          </cell>
          <cell r="E676" t="str">
            <v>Група забезпечення виробництва АТ</v>
          </cell>
          <cell r="F676" t="str">
            <v>ГРИЦЕНКО МИКОЛА МИКОЛАЙОВИЧ</v>
          </cell>
          <cell r="G676">
            <v>702.4</v>
          </cell>
          <cell r="H676">
            <v>29.27</v>
          </cell>
          <cell r="I676">
            <v>673.13</v>
          </cell>
          <cell r="J676" t="str">
            <v>02.04.2010</v>
          </cell>
          <cell r="K676" t="str">
            <v>30.11.2018</v>
          </cell>
          <cell r="L676">
            <v>22</v>
          </cell>
          <cell r="M676" t="str">
            <v>Власні кошти</v>
          </cell>
          <cell r="N676" t="str">
            <v>ОЗ рах.91 БС 022002</v>
          </cell>
        </row>
        <row r="677">
          <cell r="C677" t="str">
            <v>АУ -10400006820/002</v>
          </cell>
          <cell r="D677">
            <v>104</v>
          </cell>
          <cell r="E677" t="str">
            <v>Група забезпечення виробництва АТ</v>
          </cell>
          <cell r="F677" t="str">
            <v>ГРИЦЕНКО МИКОЛА МИКОЛАЙОВИЧ</v>
          </cell>
          <cell r="G677">
            <v>286.01</v>
          </cell>
          <cell r="H677">
            <v>11.92</v>
          </cell>
          <cell r="I677">
            <v>274.08999999999997</v>
          </cell>
          <cell r="J677" t="str">
            <v>14.03.2013</v>
          </cell>
          <cell r="K677" t="str">
            <v>30.11.2018</v>
          </cell>
          <cell r="L677">
            <v>22</v>
          </cell>
          <cell r="M677" t="str">
            <v>Власні кошти</v>
          </cell>
          <cell r="N677" t="str">
            <v>ОЗ рах.91 БС 022003</v>
          </cell>
        </row>
        <row r="678">
          <cell r="C678" t="str">
            <v>АУ -10400006803/002</v>
          </cell>
          <cell r="D678">
            <v>104</v>
          </cell>
          <cell r="E678" t="str">
            <v>Група забезпечення виробництва АТ</v>
          </cell>
          <cell r="F678" t="str">
            <v>ГРИЦЕНКО МИКОЛА МИКОЛАЙОВИЧ</v>
          </cell>
          <cell r="G678">
            <v>173.22</v>
          </cell>
          <cell r="H678">
            <v>7.22</v>
          </cell>
          <cell r="I678">
            <v>166</v>
          </cell>
          <cell r="J678" t="str">
            <v>28.07.2014</v>
          </cell>
          <cell r="K678" t="str">
            <v>30.11.2018</v>
          </cell>
          <cell r="L678">
            <v>22</v>
          </cell>
          <cell r="M678" t="str">
            <v>Власні кошти</v>
          </cell>
          <cell r="N678" t="str">
            <v>ОЗ рах.91 БС 022003</v>
          </cell>
        </row>
        <row r="679">
          <cell r="C679" t="str">
            <v>АУ -10400006803/001</v>
          </cell>
          <cell r="D679">
            <v>104</v>
          </cell>
          <cell r="E679" t="str">
            <v>Група забезпечення виробництва АТ</v>
          </cell>
          <cell r="F679" t="str">
            <v>ГРИЦЕНКО МИКОЛА МИКОЛАЙОВИЧ</v>
          </cell>
          <cell r="G679">
            <v>208</v>
          </cell>
          <cell r="H679">
            <v>8.67</v>
          </cell>
          <cell r="I679">
            <v>199.33</v>
          </cell>
          <cell r="J679" t="str">
            <v>30.04.2009</v>
          </cell>
          <cell r="K679" t="str">
            <v>30.11.2018</v>
          </cell>
          <cell r="L679">
            <v>22</v>
          </cell>
          <cell r="M679" t="str">
            <v>Власні кошти</v>
          </cell>
          <cell r="N679" t="str">
            <v>ОЗ рах.91 БС 022003</v>
          </cell>
        </row>
        <row r="680">
          <cell r="C680" t="str">
            <v>АУ -10400006754/000</v>
          </cell>
          <cell r="D680">
            <v>104</v>
          </cell>
          <cell r="E680" t="str">
            <v>Група забезпечення виробництва АТ</v>
          </cell>
          <cell r="F680" t="str">
            <v>ГРИЦЕНКО МИКОЛА МИКОЛАЙОВИЧ</v>
          </cell>
          <cell r="G680">
            <v>182.9</v>
          </cell>
          <cell r="H680">
            <v>7.62</v>
          </cell>
          <cell r="I680">
            <v>175.28</v>
          </cell>
          <cell r="J680" t="str">
            <v>28.11.2008</v>
          </cell>
          <cell r="K680" t="str">
            <v>30.11.2018</v>
          </cell>
          <cell r="L680">
            <v>22</v>
          </cell>
          <cell r="M680" t="str">
            <v>Власні кошти</v>
          </cell>
          <cell r="N680" t="str">
            <v>ОЗ рах.91 БС 022003</v>
          </cell>
        </row>
        <row r="681">
          <cell r="C681" t="str">
            <v>АУ -10400006162/000</v>
          </cell>
          <cell r="D681">
            <v>104</v>
          </cell>
          <cell r="E681" t="str">
            <v>Група забезпечення виробництва АТ</v>
          </cell>
          <cell r="F681" t="str">
            <v>ГРИЦЕНКО МИКОЛА МИКОЛАЙОВИЧ</v>
          </cell>
          <cell r="G681">
            <v>203.85</v>
          </cell>
          <cell r="H681">
            <v>8.49</v>
          </cell>
          <cell r="I681">
            <v>195.36</v>
          </cell>
          <cell r="J681" t="str">
            <v>30.07.2008</v>
          </cell>
          <cell r="K681" t="str">
            <v>30.11.2018</v>
          </cell>
          <cell r="L681">
            <v>22</v>
          </cell>
          <cell r="M681" t="str">
            <v>Власні кошти</v>
          </cell>
          <cell r="N681" t="str">
            <v>ОЗ рах.91 БС 022003</v>
          </cell>
        </row>
        <row r="682">
          <cell r="C682" t="str">
            <v>АУ -10400004853/000</v>
          </cell>
          <cell r="D682">
            <v>104</v>
          </cell>
          <cell r="E682" t="str">
            <v>Група забезпечення виробництва АТ</v>
          </cell>
          <cell r="F682" t="str">
            <v>ГРИЦЕНКО МИКОЛА МИКОЛАЙОВИЧ</v>
          </cell>
          <cell r="G682">
            <v>513.64</v>
          </cell>
          <cell r="H682">
            <v>21.4</v>
          </cell>
          <cell r="I682">
            <v>492.24</v>
          </cell>
          <cell r="J682" t="str">
            <v>31.08.2004</v>
          </cell>
          <cell r="K682" t="str">
            <v>30.11.2018</v>
          </cell>
          <cell r="L682">
            <v>22</v>
          </cell>
          <cell r="M682" t="str">
            <v>Власні кошти</v>
          </cell>
          <cell r="N682" t="str">
            <v>ОЗ рах.91 БС 022003</v>
          </cell>
        </row>
        <row r="683">
          <cell r="C683" t="str">
            <v>АТ -104200000099/000</v>
          </cell>
          <cell r="D683">
            <v>104</v>
          </cell>
          <cell r="E683" t="str">
            <v>Група забезпечення виробництва АТ</v>
          </cell>
          <cell r="F683" t="str">
            <v>ГРИЦЕНКО МИКОЛА МИКОЛАЙОВИЧ</v>
          </cell>
          <cell r="G683">
            <v>10087.43</v>
          </cell>
          <cell r="H683">
            <v>420.31</v>
          </cell>
          <cell r="I683">
            <v>9667.1200000000008</v>
          </cell>
          <cell r="J683" t="str">
            <v>14.04.2017</v>
          </cell>
          <cell r="K683" t="str">
            <v>30.11.2018</v>
          </cell>
          <cell r="L683">
            <v>22</v>
          </cell>
          <cell r="M683" t="str">
            <v>Власні кошти</v>
          </cell>
          <cell r="N683" t="str">
            <v>ОЗ рах.91 БС 022003</v>
          </cell>
        </row>
        <row r="684">
          <cell r="C684" t="str">
            <v>АТ -104200000091/000</v>
          </cell>
          <cell r="D684">
            <v>104</v>
          </cell>
          <cell r="E684" t="str">
            <v>Група забезпечення виробництва АТ</v>
          </cell>
          <cell r="F684" t="str">
            <v>ГРИЦЕНКО МИКОЛА МИКОЛАЙОВИЧ</v>
          </cell>
          <cell r="G684">
            <v>1776.39</v>
          </cell>
          <cell r="H684">
            <v>74.02</v>
          </cell>
          <cell r="I684">
            <v>1702.37</v>
          </cell>
          <cell r="J684" t="str">
            <v>23.02.2015</v>
          </cell>
          <cell r="K684" t="str">
            <v>30.11.2018</v>
          </cell>
          <cell r="L684">
            <v>22</v>
          </cell>
          <cell r="M684" t="str">
            <v>Власні кошти</v>
          </cell>
          <cell r="N684" t="str">
            <v>ОЗ рах.91 БС 022003</v>
          </cell>
        </row>
        <row r="685">
          <cell r="C685" t="str">
            <v>АТ -104200000088/000</v>
          </cell>
          <cell r="D685">
            <v>104</v>
          </cell>
          <cell r="E685" t="str">
            <v>Група забезпечення виробництва АТ</v>
          </cell>
          <cell r="F685" t="str">
            <v>ГРИЦЕНКО МИКОЛА МИКОЛАЙОВИЧ</v>
          </cell>
          <cell r="G685">
            <v>1087.5899999999999</v>
          </cell>
          <cell r="H685">
            <v>45.32</v>
          </cell>
          <cell r="I685">
            <v>1042.27</v>
          </cell>
          <cell r="J685" t="str">
            <v>28.07.2014</v>
          </cell>
          <cell r="K685" t="str">
            <v>30.11.2018</v>
          </cell>
          <cell r="L685">
            <v>22</v>
          </cell>
          <cell r="M685" t="str">
            <v>Власні кошти</v>
          </cell>
          <cell r="N685" t="str">
            <v>ОЗ рах.91 БС 022003</v>
          </cell>
        </row>
        <row r="686">
          <cell r="C686" t="str">
            <v>АТ -104200000087/000</v>
          </cell>
          <cell r="D686">
            <v>104</v>
          </cell>
          <cell r="E686" t="str">
            <v>Група забезпечення виробництва АТ</v>
          </cell>
          <cell r="F686" t="str">
            <v>ГРИЦЕНКО МИКОЛА МИКОЛАЙОВИЧ</v>
          </cell>
          <cell r="G686">
            <v>2809.85</v>
          </cell>
          <cell r="H686">
            <v>117.08</v>
          </cell>
          <cell r="I686">
            <v>2692.77</v>
          </cell>
          <cell r="J686" t="str">
            <v>30.10.2013</v>
          </cell>
          <cell r="K686" t="str">
            <v>30.11.2018</v>
          </cell>
          <cell r="L686">
            <v>22</v>
          </cell>
          <cell r="M686" t="str">
            <v>Власні кошти</v>
          </cell>
          <cell r="N686" t="str">
            <v>ОЗ рах.91 БС 022003</v>
          </cell>
        </row>
        <row r="687">
          <cell r="C687" t="str">
            <v>АТ -104200000086/000</v>
          </cell>
          <cell r="D687">
            <v>104</v>
          </cell>
          <cell r="E687" t="str">
            <v>Група забезпечення виробництва АТ</v>
          </cell>
          <cell r="F687" t="str">
            <v>ГРИЦЕНКО МИКОЛА МИКОЛАЙОВИЧ</v>
          </cell>
          <cell r="G687">
            <v>2809.85</v>
          </cell>
          <cell r="H687">
            <v>117.08</v>
          </cell>
          <cell r="I687">
            <v>2692.77</v>
          </cell>
          <cell r="J687" t="str">
            <v>30.10.2013</v>
          </cell>
          <cell r="K687" t="str">
            <v>30.11.2018</v>
          </cell>
          <cell r="L687">
            <v>22</v>
          </cell>
          <cell r="M687" t="str">
            <v>Власні кошти</v>
          </cell>
          <cell r="N687" t="str">
            <v>ОЗ рах.91 БС 022003</v>
          </cell>
        </row>
        <row r="688">
          <cell r="C688" t="str">
            <v>АТ -104200000085/000</v>
          </cell>
          <cell r="D688">
            <v>104</v>
          </cell>
          <cell r="E688" t="str">
            <v>Група забезпечення виробництва АТ</v>
          </cell>
          <cell r="F688" t="str">
            <v>ГРИЦЕНКО МИКОЛА МИКОЛАЙОВИЧ</v>
          </cell>
          <cell r="G688">
            <v>2809.85</v>
          </cell>
          <cell r="H688">
            <v>117.08</v>
          </cell>
          <cell r="I688">
            <v>2692.77</v>
          </cell>
          <cell r="J688" t="str">
            <v>30.10.2013</v>
          </cell>
          <cell r="K688" t="str">
            <v>30.11.2018</v>
          </cell>
          <cell r="L688">
            <v>22</v>
          </cell>
          <cell r="M688" t="str">
            <v>Власні кошти</v>
          </cell>
          <cell r="N688" t="str">
            <v>ОЗ рах.91 БС 022003</v>
          </cell>
        </row>
        <row r="689">
          <cell r="C689" t="str">
            <v>АТ -104200000084/000</v>
          </cell>
          <cell r="D689">
            <v>104</v>
          </cell>
          <cell r="E689" t="str">
            <v>Група забезпечення виробництва АТ</v>
          </cell>
          <cell r="F689" t="str">
            <v>ГРИЦЕНКО МИКОЛА МИКОЛАЙОВИЧ</v>
          </cell>
          <cell r="G689">
            <v>2809.85</v>
          </cell>
          <cell r="H689">
            <v>117.08</v>
          </cell>
          <cell r="I689">
            <v>2692.77</v>
          </cell>
          <cell r="J689" t="str">
            <v>30.10.2013</v>
          </cell>
          <cell r="K689" t="str">
            <v>30.11.2018</v>
          </cell>
          <cell r="L689">
            <v>22</v>
          </cell>
          <cell r="M689" t="str">
            <v>Власні кошти</v>
          </cell>
          <cell r="N689" t="str">
            <v>ОЗ рах.91 БС 022003</v>
          </cell>
        </row>
        <row r="690">
          <cell r="C690" t="str">
            <v>АТ -104200000083/000</v>
          </cell>
          <cell r="D690">
            <v>104</v>
          </cell>
          <cell r="E690" t="str">
            <v>Група забезпечення виробництва АТ</v>
          </cell>
          <cell r="F690" t="str">
            <v>ГРИЦЕНКО МИКОЛА МИКОЛАЙОВИЧ</v>
          </cell>
          <cell r="G690">
            <v>2809.85</v>
          </cell>
          <cell r="H690">
            <v>117.08</v>
          </cell>
          <cell r="I690">
            <v>2692.77</v>
          </cell>
          <cell r="J690" t="str">
            <v>30.10.2013</v>
          </cell>
          <cell r="K690" t="str">
            <v>30.11.2018</v>
          </cell>
          <cell r="L690">
            <v>22</v>
          </cell>
          <cell r="M690" t="str">
            <v>Власні кошти</v>
          </cell>
          <cell r="N690" t="str">
            <v>ОЗ рах.91 БС 022003</v>
          </cell>
        </row>
        <row r="691">
          <cell r="C691" t="str">
            <v>АТ -104200000082/000</v>
          </cell>
          <cell r="D691">
            <v>104</v>
          </cell>
          <cell r="E691" t="str">
            <v>Група забезпечення виробництва АТ</v>
          </cell>
          <cell r="F691" t="str">
            <v>ГРИЦЕНКО МИКОЛА МИКОЛАЙОВИЧ</v>
          </cell>
          <cell r="G691">
            <v>2809.85</v>
          </cell>
          <cell r="H691">
            <v>117.08</v>
          </cell>
          <cell r="I691">
            <v>2692.77</v>
          </cell>
          <cell r="J691" t="str">
            <v>30.10.2013</v>
          </cell>
          <cell r="K691" t="str">
            <v>30.11.2018</v>
          </cell>
          <cell r="L691">
            <v>22</v>
          </cell>
          <cell r="M691" t="str">
            <v>Власні кошти</v>
          </cell>
          <cell r="N691" t="str">
            <v>ОЗ рах.91 БС 022003</v>
          </cell>
        </row>
        <row r="692">
          <cell r="C692" t="str">
            <v>АТ -104200000081/000</v>
          </cell>
          <cell r="D692">
            <v>104</v>
          </cell>
          <cell r="E692" t="str">
            <v>Група забезпечення виробництва АТ</v>
          </cell>
          <cell r="F692" t="str">
            <v>ГРИЦЕНКО МИКОЛА МИКОЛАЙОВИЧ</v>
          </cell>
          <cell r="G692">
            <v>2809.85</v>
          </cell>
          <cell r="H692">
            <v>117.08</v>
          </cell>
          <cell r="I692">
            <v>2692.77</v>
          </cell>
          <cell r="J692" t="str">
            <v>30.10.2013</v>
          </cell>
          <cell r="K692" t="str">
            <v>30.11.2018</v>
          </cell>
          <cell r="L692">
            <v>22</v>
          </cell>
          <cell r="M692" t="str">
            <v>Власні кошти</v>
          </cell>
          <cell r="N692" t="str">
            <v>ОЗ рах.91 БС 022003</v>
          </cell>
        </row>
        <row r="693">
          <cell r="C693" t="str">
            <v>АТ -104200000080/000</v>
          </cell>
          <cell r="D693">
            <v>104</v>
          </cell>
          <cell r="E693" t="str">
            <v>Група забезпечення виробництва АТ</v>
          </cell>
          <cell r="F693" t="str">
            <v>ГРИЦЕНКО МИКОЛА МИКОЛАЙОВИЧ</v>
          </cell>
          <cell r="G693">
            <v>2809.85</v>
          </cell>
          <cell r="H693">
            <v>117.08</v>
          </cell>
          <cell r="I693">
            <v>2692.77</v>
          </cell>
          <cell r="J693" t="str">
            <v>30.10.2013</v>
          </cell>
          <cell r="K693" t="str">
            <v>30.11.2018</v>
          </cell>
          <cell r="L693">
            <v>22</v>
          </cell>
          <cell r="M693" t="str">
            <v>Власні кошти</v>
          </cell>
          <cell r="N693" t="str">
            <v>ОЗ рах.91 БС 022003</v>
          </cell>
        </row>
        <row r="694">
          <cell r="C694" t="str">
            <v>АТ -104200000079/000</v>
          </cell>
          <cell r="D694">
            <v>104</v>
          </cell>
          <cell r="E694" t="str">
            <v>Група забезпечення виробництва АТ</v>
          </cell>
          <cell r="F694" t="str">
            <v>ГРИЦЕНКО МИКОЛА МИКОЛАЙОВИЧ</v>
          </cell>
          <cell r="G694">
            <v>2809.85</v>
          </cell>
          <cell r="H694">
            <v>117.08</v>
          </cell>
          <cell r="I694">
            <v>2692.77</v>
          </cell>
          <cell r="J694" t="str">
            <v>30.10.2013</v>
          </cell>
          <cell r="K694" t="str">
            <v>30.11.2018</v>
          </cell>
          <cell r="L694">
            <v>22</v>
          </cell>
          <cell r="M694" t="str">
            <v>Власні кошти</v>
          </cell>
          <cell r="N694" t="str">
            <v>ОЗ рах.91 БС 022003</v>
          </cell>
        </row>
        <row r="695">
          <cell r="C695" t="str">
            <v>АТ -104200000078/000</v>
          </cell>
          <cell r="D695">
            <v>104</v>
          </cell>
          <cell r="E695" t="str">
            <v>Група забезпечення виробництва АТ</v>
          </cell>
          <cell r="F695" t="str">
            <v>ГРИЦЕНКО МИКОЛА МИКОЛАЙОВИЧ</v>
          </cell>
          <cell r="G695">
            <v>2809.85</v>
          </cell>
          <cell r="H695">
            <v>117.08</v>
          </cell>
          <cell r="I695">
            <v>2692.77</v>
          </cell>
          <cell r="J695" t="str">
            <v>30.10.2013</v>
          </cell>
          <cell r="K695" t="str">
            <v>30.11.2018</v>
          </cell>
          <cell r="L695">
            <v>22</v>
          </cell>
          <cell r="M695" t="str">
            <v>Власні кошти</v>
          </cell>
          <cell r="N695" t="str">
            <v>ОЗ рах.91 БС 022003</v>
          </cell>
        </row>
        <row r="696">
          <cell r="C696" t="str">
            <v>СЕА-10410000692/000</v>
          </cell>
          <cell r="D696">
            <v>104</v>
          </cell>
          <cell r="E696" t="str">
            <v>Група забезпечення виробництва АТ</v>
          </cell>
          <cell r="F696" t="str">
            <v>ГРИЦЕНКО МИКОЛА МИКОЛАЙОВИЧ</v>
          </cell>
          <cell r="G696">
            <v>677.55</v>
          </cell>
          <cell r="H696">
            <v>11.29</v>
          </cell>
          <cell r="I696">
            <v>666.26</v>
          </cell>
          <cell r="J696" t="str">
            <v>25.05.2011</v>
          </cell>
          <cell r="K696" t="str">
            <v>30.11.2018</v>
          </cell>
          <cell r="L696">
            <v>58</v>
          </cell>
          <cell r="M696" t="str">
            <v>Власні кошти</v>
          </cell>
          <cell r="N696" t="str">
            <v>ОЗ рах.91 БС 022003</v>
          </cell>
        </row>
        <row r="697">
          <cell r="C697" t="str">
            <v>СЕА-10410000689/002</v>
          </cell>
          <cell r="D697">
            <v>104</v>
          </cell>
          <cell r="E697" t="str">
            <v>Група забезпечення виробництва АТ</v>
          </cell>
          <cell r="F697" t="str">
            <v>ГРИЦЕНКО МИКОЛА МИКОЛАЙОВИЧ</v>
          </cell>
          <cell r="G697">
            <v>108.61</v>
          </cell>
          <cell r="H697">
            <v>1.81</v>
          </cell>
          <cell r="I697">
            <v>106.8</v>
          </cell>
          <cell r="J697" t="str">
            <v>28.07.2014</v>
          </cell>
          <cell r="K697" t="str">
            <v>30.11.2018</v>
          </cell>
          <cell r="L697">
            <v>58</v>
          </cell>
          <cell r="M697" t="str">
            <v>Власні кошти</v>
          </cell>
          <cell r="N697" t="str">
            <v>ОЗ рах.91 БС 022003</v>
          </cell>
        </row>
        <row r="698">
          <cell r="C698" t="str">
            <v>СЕА-10410000689/001</v>
          </cell>
          <cell r="D698">
            <v>104</v>
          </cell>
          <cell r="E698" t="str">
            <v>Група забезпечення виробництва АТ</v>
          </cell>
          <cell r="F698" t="str">
            <v>ГРИЦЕНКО МИКОЛА МИКОЛАЙОВИЧ</v>
          </cell>
          <cell r="G698">
            <v>492.63</v>
          </cell>
          <cell r="H698">
            <v>8.2100000000000009</v>
          </cell>
          <cell r="I698">
            <v>484.42</v>
          </cell>
          <cell r="J698" t="str">
            <v>29.04.2010</v>
          </cell>
          <cell r="K698" t="str">
            <v>30.11.2018</v>
          </cell>
          <cell r="L698">
            <v>58</v>
          </cell>
          <cell r="M698" t="str">
            <v>Власні кошти</v>
          </cell>
          <cell r="N698" t="str">
            <v>ОЗ рах.91 БС 022003</v>
          </cell>
        </row>
        <row r="699">
          <cell r="C699" t="str">
            <v>СЕА-10410000688/000</v>
          </cell>
          <cell r="D699">
            <v>104</v>
          </cell>
          <cell r="E699" t="str">
            <v>Група забезпечення виробництва АТ</v>
          </cell>
          <cell r="F699" t="str">
            <v>ГРИЦЕНКО МИКОЛА МИКОЛАЙОВИЧ</v>
          </cell>
          <cell r="G699">
            <v>131.75</v>
          </cell>
          <cell r="H699">
            <v>2.2000000000000002</v>
          </cell>
          <cell r="I699">
            <v>129.55000000000001</v>
          </cell>
          <cell r="J699" t="str">
            <v>16.06.2010</v>
          </cell>
          <cell r="K699" t="str">
            <v>30.11.2018</v>
          </cell>
          <cell r="L699">
            <v>58</v>
          </cell>
          <cell r="M699" t="str">
            <v>Власні кошти</v>
          </cell>
          <cell r="N699" t="str">
            <v>ОЗ рах.91 БС 022003</v>
          </cell>
        </row>
        <row r="700">
          <cell r="C700" t="str">
            <v>СЕА-10410000671/000</v>
          </cell>
          <cell r="D700">
            <v>104</v>
          </cell>
          <cell r="E700" t="str">
            <v>Група забезпечення виробництва АТ</v>
          </cell>
          <cell r="F700" t="str">
            <v>ГРИЦЕНКО МИКОЛА МИКОЛАЙОВИЧ</v>
          </cell>
          <cell r="G700">
            <v>131.75</v>
          </cell>
          <cell r="H700">
            <v>2.2000000000000002</v>
          </cell>
          <cell r="I700">
            <v>129.55000000000001</v>
          </cell>
          <cell r="J700" t="str">
            <v>16.06.2010</v>
          </cell>
          <cell r="K700" t="str">
            <v>30.11.2018</v>
          </cell>
          <cell r="L700">
            <v>58</v>
          </cell>
          <cell r="M700" t="str">
            <v>Власні кошти</v>
          </cell>
          <cell r="N700" t="str">
            <v>ОЗ рах.91 БС 022003</v>
          </cell>
        </row>
        <row r="701">
          <cell r="C701" t="str">
            <v>СЕА-10410000667/002</v>
          </cell>
          <cell r="D701">
            <v>104</v>
          </cell>
          <cell r="E701" t="str">
            <v>Група забезпечення виробництва АТ</v>
          </cell>
          <cell r="F701" t="str">
            <v>ГРИЦЕНКО МИКОЛА МИКОЛАЙОВИЧ</v>
          </cell>
          <cell r="G701">
            <v>429.2</v>
          </cell>
          <cell r="H701">
            <v>7.15</v>
          </cell>
          <cell r="I701">
            <v>422.05</v>
          </cell>
          <cell r="J701" t="str">
            <v>28.07.2014</v>
          </cell>
          <cell r="K701" t="str">
            <v>30.11.2018</v>
          </cell>
          <cell r="L701">
            <v>58</v>
          </cell>
          <cell r="M701" t="str">
            <v>Власні кошти</v>
          </cell>
          <cell r="N701" t="str">
            <v>ОЗ рах.91 БС 022003</v>
          </cell>
        </row>
        <row r="702">
          <cell r="C702" t="str">
            <v>СЕА-10410000496/000</v>
          </cell>
          <cell r="D702">
            <v>104</v>
          </cell>
          <cell r="E702" t="str">
            <v>Група забезпечення виробництва АТ</v>
          </cell>
          <cell r="F702" t="str">
            <v>ГРИЦЕНКО МИКОЛА МИКОЛАЙОВИЧ</v>
          </cell>
          <cell r="G702">
            <v>62.4</v>
          </cell>
          <cell r="H702">
            <v>1.04</v>
          </cell>
          <cell r="I702">
            <v>61.36</v>
          </cell>
          <cell r="J702" t="str">
            <v>29.08.2008</v>
          </cell>
          <cell r="K702" t="str">
            <v>30.11.2018</v>
          </cell>
          <cell r="L702">
            <v>58</v>
          </cell>
          <cell r="M702" t="str">
            <v>Власні кошти</v>
          </cell>
          <cell r="N702" t="str">
            <v>ОЗ рах.91 БС 022003</v>
          </cell>
        </row>
        <row r="703">
          <cell r="C703" t="str">
            <v>СЕА-10410000494/000</v>
          </cell>
          <cell r="D703">
            <v>104</v>
          </cell>
          <cell r="E703" t="str">
            <v>Група забезпечення виробництва АТ</v>
          </cell>
          <cell r="F703" t="str">
            <v>ГРИЦЕНКО МИКОЛА МИКОЛАЙОВИЧ</v>
          </cell>
          <cell r="G703">
            <v>94.85</v>
          </cell>
          <cell r="H703">
            <v>1.58</v>
          </cell>
          <cell r="I703">
            <v>93.27</v>
          </cell>
          <cell r="J703" t="str">
            <v>29.08.2008</v>
          </cell>
          <cell r="K703" t="str">
            <v>30.11.2018</v>
          </cell>
          <cell r="L703">
            <v>58</v>
          </cell>
          <cell r="M703" t="str">
            <v>Власні кошти</v>
          </cell>
          <cell r="N703" t="str">
            <v>ОЗ рах.91 БС 022003</v>
          </cell>
        </row>
        <row r="704">
          <cell r="C704" t="str">
            <v>АУ -104200074425/000</v>
          </cell>
          <cell r="D704">
            <v>104</v>
          </cell>
          <cell r="E704" t="str">
            <v>Група забезпечення виробництва АТ</v>
          </cell>
          <cell r="F704" t="str">
            <v>ГРИЦЕНКО МИКОЛА МИКОЛАЙОВИЧ</v>
          </cell>
          <cell r="G704">
            <v>272</v>
          </cell>
          <cell r="H704">
            <v>11.33</v>
          </cell>
          <cell r="I704">
            <v>260.67</v>
          </cell>
          <cell r="J704" t="str">
            <v>02.06.2014</v>
          </cell>
          <cell r="K704" t="str">
            <v>30.11.2018</v>
          </cell>
          <cell r="L704">
            <v>22</v>
          </cell>
          <cell r="M704" t="str">
            <v>Власні кошти</v>
          </cell>
          <cell r="N704" t="str">
            <v>ОЗ рах.91 БС 022003</v>
          </cell>
        </row>
        <row r="705">
          <cell r="C705" t="str">
            <v>АУ -104200074423/000</v>
          </cell>
          <cell r="D705">
            <v>104</v>
          </cell>
          <cell r="E705" t="str">
            <v>Група забезпечення виробництва АТ</v>
          </cell>
          <cell r="F705" t="str">
            <v>ГРИЦЕНКО МИКОЛА МИКОЛАЙОВИЧ</v>
          </cell>
          <cell r="G705">
            <v>272</v>
          </cell>
          <cell r="H705">
            <v>11.33</v>
          </cell>
          <cell r="I705">
            <v>260.67</v>
          </cell>
          <cell r="J705" t="str">
            <v>02.06.2014</v>
          </cell>
          <cell r="K705" t="str">
            <v>30.11.2018</v>
          </cell>
          <cell r="L705">
            <v>22</v>
          </cell>
          <cell r="M705" t="str">
            <v>Власні кошти</v>
          </cell>
          <cell r="N705" t="str">
            <v>ОЗ рах.91 БС 022003</v>
          </cell>
        </row>
        <row r="706">
          <cell r="C706" t="str">
            <v>АУ -104200074415/000</v>
          </cell>
          <cell r="D706">
            <v>104</v>
          </cell>
          <cell r="E706" t="str">
            <v>Група забезпечення виробництва АТ</v>
          </cell>
          <cell r="F706" t="str">
            <v>ГРИЦЕНКО МИКОЛА МИКОЛАЙОВИЧ</v>
          </cell>
          <cell r="G706">
            <v>3264</v>
          </cell>
          <cell r="H706">
            <v>136</v>
          </cell>
          <cell r="I706">
            <v>3128</v>
          </cell>
          <cell r="J706" t="str">
            <v>02.06.2014</v>
          </cell>
          <cell r="K706" t="str">
            <v>30.11.2018</v>
          </cell>
          <cell r="L706">
            <v>22</v>
          </cell>
          <cell r="M706" t="str">
            <v>Власні кошти</v>
          </cell>
          <cell r="N706" t="str">
            <v>ОЗ рах.91 БС 022003</v>
          </cell>
        </row>
        <row r="707">
          <cell r="C707" t="str">
            <v>АУ -104200074393/000</v>
          </cell>
          <cell r="D707">
            <v>104</v>
          </cell>
          <cell r="E707" t="str">
            <v>Група забезпечення виробництва АТ</v>
          </cell>
          <cell r="F707" t="str">
            <v>ГРИЦЕНКО МИКОЛА МИКОЛАЙОВИЧ</v>
          </cell>
          <cell r="G707">
            <v>640</v>
          </cell>
          <cell r="H707">
            <v>26.67</v>
          </cell>
          <cell r="I707">
            <v>613.33000000000004</v>
          </cell>
          <cell r="J707" t="str">
            <v>02.06.2014</v>
          </cell>
          <cell r="K707" t="str">
            <v>30.11.2018</v>
          </cell>
          <cell r="L707">
            <v>22</v>
          </cell>
          <cell r="M707" t="str">
            <v>Власні кошти</v>
          </cell>
          <cell r="N707" t="str">
            <v>ОЗ рах.91 БС 022003</v>
          </cell>
        </row>
        <row r="708">
          <cell r="C708" t="str">
            <v>АУ -104200011418/002</v>
          </cell>
          <cell r="D708">
            <v>104</v>
          </cell>
          <cell r="E708" t="str">
            <v>Група забезпечення виробництва АТ</v>
          </cell>
          <cell r="F708" t="str">
            <v>ГРИЦЕНКО МИКОЛА МИКОЛАЙОВИЧ</v>
          </cell>
          <cell r="G708">
            <v>639.96</v>
          </cell>
          <cell r="H708">
            <v>26.67</v>
          </cell>
          <cell r="I708">
            <v>613.29</v>
          </cell>
          <cell r="J708" t="str">
            <v>28.07.2014</v>
          </cell>
          <cell r="K708" t="str">
            <v>30.11.2018</v>
          </cell>
          <cell r="L708">
            <v>22</v>
          </cell>
          <cell r="M708" t="str">
            <v>Власні кошти</v>
          </cell>
          <cell r="N708" t="str">
            <v>ОЗ рах.91 БС 022003</v>
          </cell>
        </row>
        <row r="709">
          <cell r="C709" t="str">
            <v>АУ -104200011418/001</v>
          </cell>
          <cell r="D709">
            <v>104</v>
          </cell>
          <cell r="E709" t="str">
            <v>Група забезпечення виробництва АТ</v>
          </cell>
          <cell r="F709" t="str">
            <v>ГРИЦЕНКО МИКОЛА МИКОЛАЙОВИЧ</v>
          </cell>
          <cell r="G709">
            <v>1946.04</v>
          </cell>
          <cell r="H709">
            <v>81.09</v>
          </cell>
          <cell r="I709">
            <v>1864.95</v>
          </cell>
          <cell r="J709" t="str">
            <v>18.03.2014</v>
          </cell>
          <cell r="K709" t="str">
            <v>30.11.2018</v>
          </cell>
          <cell r="L709">
            <v>22</v>
          </cell>
          <cell r="M709" t="str">
            <v>Власні кошти</v>
          </cell>
          <cell r="N709" t="str">
            <v>ОЗ рах.91 БС 022003</v>
          </cell>
        </row>
        <row r="710">
          <cell r="C710" t="str">
            <v>АУ -104200011339/000</v>
          </cell>
          <cell r="D710">
            <v>104</v>
          </cell>
          <cell r="E710" t="str">
            <v>Група забезпечення виробництва АТ</v>
          </cell>
          <cell r="F710" t="str">
            <v>ГРИЦЕНКО МИКОЛА МИКОЛАЙОВИЧ</v>
          </cell>
          <cell r="G710">
            <v>6750.58</v>
          </cell>
          <cell r="H710">
            <v>281.27</v>
          </cell>
          <cell r="I710">
            <v>6469.31</v>
          </cell>
          <cell r="J710" t="str">
            <v>17.03.2014</v>
          </cell>
          <cell r="K710" t="str">
            <v>30.11.2018</v>
          </cell>
          <cell r="L710">
            <v>22</v>
          </cell>
          <cell r="M710" t="str">
            <v>Власні кошти</v>
          </cell>
          <cell r="N710" t="str">
            <v>ОЗ рах.91 БС 022003</v>
          </cell>
        </row>
        <row r="711">
          <cell r="C711" t="str">
            <v>АУ -104200011309/000</v>
          </cell>
          <cell r="D711">
            <v>104</v>
          </cell>
          <cell r="E711" t="str">
            <v>Група забезпечення виробництва АТ</v>
          </cell>
          <cell r="F711" t="str">
            <v>ГРИЦЕНКО МИКОЛА МИКОЛАЙОВИЧ</v>
          </cell>
          <cell r="G711">
            <v>1378.15</v>
          </cell>
          <cell r="H711">
            <v>57.42</v>
          </cell>
          <cell r="I711">
            <v>1320.73</v>
          </cell>
          <cell r="J711" t="str">
            <v>18.03.2014</v>
          </cell>
          <cell r="K711" t="str">
            <v>30.11.2018</v>
          </cell>
          <cell r="L711">
            <v>22</v>
          </cell>
          <cell r="M711" t="str">
            <v>Власні кошти</v>
          </cell>
          <cell r="N711" t="str">
            <v>ОЗ рах.91 БС 022003</v>
          </cell>
        </row>
        <row r="712">
          <cell r="C712" t="str">
            <v>АУ -10400011119/000</v>
          </cell>
          <cell r="D712">
            <v>104</v>
          </cell>
          <cell r="E712" t="str">
            <v>Група забезпечення виробництва АТ</v>
          </cell>
          <cell r="F712" t="str">
            <v>ГРИЦЕНКО МИКОЛА МИКОЛАЙОВИЧ</v>
          </cell>
          <cell r="G712">
            <v>8477.27</v>
          </cell>
          <cell r="H712">
            <v>141.29</v>
          </cell>
          <cell r="I712">
            <v>8335.98</v>
          </cell>
          <cell r="J712" t="str">
            <v>20.01.2014</v>
          </cell>
          <cell r="K712" t="str">
            <v>30.11.2018</v>
          </cell>
          <cell r="L712">
            <v>58</v>
          </cell>
          <cell r="M712" t="str">
            <v>Власні кошти</v>
          </cell>
          <cell r="N712" t="str">
            <v>ОЗ рах.91 БС 022003</v>
          </cell>
        </row>
        <row r="713">
          <cell r="C713" t="str">
            <v>АУ -10400009957/002</v>
          </cell>
          <cell r="D713">
            <v>104</v>
          </cell>
          <cell r="E713" t="str">
            <v>Група забезпечення виробництва АТ</v>
          </cell>
          <cell r="F713" t="str">
            <v>ГРИЦЕНКО МИКОЛА МИКОЛАЙОВИЧ</v>
          </cell>
          <cell r="G713">
            <v>688.68</v>
          </cell>
          <cell r="H713">
            <v>28.7</v>
          </cell>
          <cell r="I713">
            <v>659.98</v>
          </cell>
          <cell r="J713" t="str">
            <v>28.07.2014</v>
          </cell>
          <cell r="K713" t="str">
            <v>30.11.2018</v>
          </cell>
          <cell r="L713">
            <v>22</v>
          </cell>
          <cell r="M713" t="str">
            <v>Власні кошти</v>
          </cell>
          <cell r="N713" t="str">
            <v>ОЗ рах.91 БС 022003</v>
          </cell>
        </row>
        <row r="714">
          <cell r="C714" t="str">
            <v>АУ -10400009957/001</v>
          </cell>
          <cell r="D714">
            <v>104</v>
          </cell>
          <cell r="E714" t="str">
            <v>Група забезпечення виробництва АТ</v>
          </cell>
          <cell r="F714" t="str">
            <v>ГРИЦЕНКО МИКОЛА МИКОЛАЙОВИЧ</v>
          </cell>
          <cell r="G714">
            <v>1084.45</v>
          </cell>
          <cell r="H714">
            <v>45.19</v>
          </cell>
          <cell r="I714">
            <v>1039.26</v>
          </cell>
          <cell r="J714" t="str">
            <v>19.08.2013</v>
          </cell>
          <cell r="K714" t="str">
            <v>30.11.2018</v>
          </cell>
          <cell r="L714">
            <v>22</v>
          </cell>
          <cell r="M714" t="str">
            <v>Власні кошти</v>
          </cell>
          <cell r="N714" t="str">
            <v>ОЗ рах.91 БС 022003</v>
          </cell>
        </row>
        <row r="715">
          <cell r="C715" t="str">
            <v>АУ -10400009810/000</v>
          </cell>
          <cell r="D715">
            <v>104</v>
          </cell>
          <cell r="E715" t="str">
            <v>Група забезпечення виробництва АТ</v>
          </cell>
          <cell r="F715" t="str">
            <v>ГРИЦЕНКО МИКОЛА МИКОЛАЙОВИЧ</v>
          </cell>
          <cell r="G715">
            <v>1869.7</v>
          </cell>
          <cell r="H715">
            <v>77.900000000000006</v>
          </cell>
          <cell r="I715">
            <v>1791.8</v>
          </cell>
          <cell r="J715" t="str">
            <v>03.04.2013</v>
          </cell>
          <cell r="K715" t="str">
            <v>30.11.2018</v>
          </cell>
          <cell r="L715">
            <v>22</v>
          </cell>
          <cell r="M715" t="str">
            <v>Власні кошти</v>
          </cell>
          <cell r="N715" t="str">
            <v>ОЗ рах.91 БС 022003</v>
          </cell>
        </row>
        <row r="716">
          <cell r="C716" t="str">
            <v>АУ -10400009699/000</v>
          </cell>
          <cell r="D716">
            <v>104</v>
          </cell>
          <cell r="E716" t="str">
            <v>Група забезпечення виробництва АТ</v>
          </cell>
          <cell r="F716" t="str">
            <v>ГРИЦЕНКО МИКОЛА МИКОЛАЙОВИЧ</v>
          </cell>
          <cell r="G716">
            <v>924.38</v>
          </cell>
          <cell r="H716">
            <v>38.520000000000003</v>
          </cell>
          <cell r="I716">
            <v>885.86</v>
          </cell>
          <cell r="J716" t="str">
            <v>15.01.2013</v>
          </cell>
          <cell r="K716" t="str">
            <v>30.11.2018</v>
          </cell>
          <cell r="L716">
            <v>22</v>
          </cell>
          <cell r="M716" t="str">
            <v>Власні кошти</v>
          </cell>
          <cell r="N716" t="str">
            <v>ОЗ рах.91 БС 022003</v>
          </cell>
        </row>
        <row r="717">
          <cell r="C717" t="str">
            <v>АУ -10400009516/000</v>
          </cell>
          <cell r="D717">
            <v>104</v>
          </cell>
          <cell r="E717" t="str">
            <v>Група забезпечення виробництва АТ</v>
          </cell>
          <cell r="F717" t="str">
            <v>ГРИЦЕНКО МИКОЛА МИКОЛАЙОВИЧ</v>
          </cell>
          <cell r="G717">
            <v>837.25</v>
          </cell>
          <cell r="H717">
            <v>34.89</v>
          </cell>
          <cell r="I717">
            <v>802.36</v>
          </cell>
          <cell r="J717" t="str">
            <v>09.08.2012</v>
          </cell>
          <cell r="K717" t="str">
            <v>30.11.2018</v>
          </cell>
          <cell r="L717">
            <v>22</v>
          </cell>
          <cell r="M717" t="str">
            <v>Власні кошти</v>
          </cell>
          <cell r="N717" t="str">
            <v>ОЗ рах.91 БС 022003</v>
          </cell>
        </row>
        <row r="718">
          <cell r="C718" t="str">
            <v>АУ -10400009515/000</v>
          </cell>
          <cell r="D718">
            <v>104</v>
          </cell>
          <cell r="E718" t="str">
            <v>Група забезпечення виробництва АТ</v>
          </cell>
          <cell r="F718" t="str">
            <v>ГРИЦЕНКО МИКОЛА МИКОЛАЙОВИЧ</v>
          </cell>
          <cell r="G718">
            <v>837.25</v>
          </cell>
          <cell r="H718">
            <v>34.89</v>
          </cell>
          <cell r="I718">
            <v>802.36</v>
          </cell>
          <cell r="J718" t="str">
            <v>09.08.2012</v>
          </cell>
          <cell r="K718" t="str">
            <v>30.11.2018</v>
          </cell>
          <cell r="L718">
            <v>22</v>
          </cell>
          <cell r="M718" t="str">
            <v>Власні кошти</v>
          </cell>
          <cell r="N718" t="str">
            <v>ОЗ рах.91 БС 022003</v>
          </cell>
        </row>
        <row r="719">
          <cell r="C719" t="str">
            <v>АУ -10400009514/000</v>
          </cell>
          <cell r="D719">
            <v>104</v>
          </cell>
          <cell r="E719" t="str">
            <v>Група забезпечення виробництва АТ</v>
          </cell>
          <cell r="F719" t="str">
            <v>ГРИЦЕНКО МИКОЛА МИКОЛАЙОВИЧ</v>
          </cell>
          <cell r="G719">
            <v>837.25</v>
          </cell>
          <cell r="H719">
            <v>34.89</v>
          </cell>
          <cell r="I719">
            <v>802.36</v>
          </cell>
          <cell r="J719" t="str">
            <v>09.08.2012</v>
          </cell>
          <cell r="K719" t="str">
            <v>30.11.2018</v>
          </cell>
          <cell r="L719">
            <v>22</v>
          </cell>
          <cell r="M719" t="str">
            <v>Власні кошти</v>
          </cell>
          <cell r="N719" t="str">
            <v>ОЗ рах.91 БС 022003</v>
          </cell>
        </row>
        <row r="720">
          <cell r="C720" t="str">
            <v>АУ -10400009513/000</v>
          </cell>
          <cell r="D720">
            <v>104</v>
          </cell>
          <cell r="E720" t="str">
            <v>Група забезпечення виробництва АТ</v>
          </cell>
          <cell r="F720" t="str">
            <v>ГРИЦЕНКО МИКОЛА МИКОЛАЙОВИЧ</v>
          </cell>
          <cell r="G720">
            <v>837.25</v>
          </cell>
          <cell r="H720">
            <v>34.89</v>
          </cell>
          <cell r="I720">
            <v>802.36</v>
          </cell>
          <cell r="J720" t="str">
            <v>09.08.2012</v>
          </cell>
          <cell r="K720" t="str">
            <v>30.11.2018</v>
          </cell>
          <cell r="L720">
            <v>22</v>
          </cell>
          <cell r="M720" t="str">
            <v>Власні кошти</v>
          </cell>
          <cell r="N720" t="str">
            <v>ОЗ рах.91 БС 022003</v>
          </cell>
        </row>
        <row r="721">
          <cell r="C721" t="str">
            <v>АУ -10400009512/000</v>
          </cell>
          <cell r="D721">
            <v>104</v>
          </cell>
          <cell r="E721" t="str">
            <v>Група забезпечення виробництва АТ</v>
          </cell>
          <cell r="F721" t="str">
            <v>ГРИЦЕНКО МИКОЛА МИКОЛАЙОВИЧ</v>
          </cell>
          <cell r="G721">
            <v>837.25</v>
          </cell>
          <cell r="H721">
            <v>34.89</v>
          </cell>
          <cell r="I721">
            <v>802.36</v>
          </cell>
          <cell r="J721" t="str">
            <v>09.08.2012</v>
          </cell>
          <cell r="K721" t="str">
            <v>30.11.2018</v>
          </cell>
          <cell r="L721">
            <v>22</v>
          </cell>
          <cell r="M721" t="str">
            <v>Власні кошти</v>
          </cell>
          <cell r="N721" t="str">
            <v>ОЗ рах.91 БС 022003</v>
          </cell>
        </row>
        <row r="722">
          <cell r="C722" t="str">
            <v>АУ -10400009511/000</v>
          </cell>
          <cell r="D722">
            <v>104</v>
          </cell>
          <cell r="E722" t="str">
            <v>Група забезпечення виробництва АТ</v>
          </cell>
          <cell r="F722" t="str">
            <v>ГРИЦЕНКО МИКОЛА МИКОЛАЙОВИЧ</v>
          </cell>
          <cell r="G722">
            <v>837.25</v>
          </cell>
          <cell r="H722">
            <v>34.89</v>
          </cell>
          <cell r="I722">
            <v>802.36</v>
          </cell>
          <cell r="J722" t="str">
            <v>09.08.2012</v>
          </cell>
          <cell r="K722" t="str">
            <v>30.11.2018</v>
          </cell>
          <cell r="L722">
            <v>22</v>
          </cell>
          <cell r="M722" t="str">
            <v>Власні кошти</v>
          </cell>
          <cell r="N722" t="str">
            <v>ОЗ рах.91 БС 022003</v>
          </cell>
        </row>
        <row r="723">
          <cell r="C723" t="str">
            <v>АУ -10400009510/000</v>
          </cell>
          <cell r="D723">
            <v>104</v>
          </cell>
          <cell r="E723" t="str">
            <v>Група забезпечення виробництва АТ</v>
          </cell>
          <cell r="F723" t="str">
            <v>ГРИЦЕНКО МИКОЛА МИКОЛАЙОВИЧ</v>
          </cell>
          <cell r="G723">
            <v>837.25</v>
          </cell>
          <cell r="H723">
            <v>34.89</v>
          </cell>
          <cell r="I723">
            <v>802.36</v>
          </cell>
          <cell r="J723" t="str">
            <v>09.08.2012</v>
          </cell>
          <cell r="K723" t="str">
            <v>30.11.2018</v>
          </cell>
          <cell r="L723">
            <v>22</v>
          </cell>
          <cell r="M723" t="str">
            <v>Власні кошти</v>
          </cell>
          <cell r="N723" t="str">
            <v>ОЗ рах.91 БС 022003</v>
          </cell>
        </row>
        <row r="724">
          <cell r="C724" t="str">
            <v>АУ -10400009509/000</v>
          </cell>
          <cell r="D724">
            <v>104</v>
          </cell>
          <cell r="E724" t="str">
            <v>Група забезпечення виробництва АТ</v>
          </cell>
          <cell r="F724" t="str">
            <v>ГРИЦЕНКО МИКОЛА МИКОЛАЙОВИЧ</v>
          </cell>
          <cell r="G724">
            <v>837.25</v>
          </cell>
          <cell r="H724">
            <v>34.89</v>
          </cell>
          <cell r="I724">
            <v>802.36</v>
          </cell>
          <cell r="J724" t="str">
            <v>09.08.2012</v>
          </cell>
          <cell r="K724" t="str">
            <v>30.11.2018</v>
          </cell>
          <cell r="L724">
            <v>22</v>
          </cell>
          <cell r="M724" t="str">
            <v>Власні кошти</v>
          </cell>
          <cell r="N724" t="str">
            <v>ОЗ рах.91 БС 022003</v>
          </cell>
        </row>
        <row r="725">
          <cell r="C725" t="str">
            <v>АУ -10400009484/000</v>
          </cell>
          <cell r="D725">
            <v>104</v>
          </cell>
          <cell r="E725" t="str">
            <v>Група забезпечення виробництва АТ</v>
          </cell>
          <cell r="F725" t="str">
            <v>ГРИЦЕНКО МИКОЛА МИКОЛАЙОВИЧ</v>
          </cell>
          <cell r="G725">
            <v>836.16</v>
          </cell>
          <cell r="H725">
            <v>34.840000000000003</v>
          </cell>
          <cell r="I725">
            <v>801.32</v>
          </cell>
          <cell r="J725" t="str">
            <v>07.08.2012</v>
          </cell>
          <cell r="K725" t="str">
            <v>30.11.2018</v>
          </cell>
          <cell r="L725">
            <v>22</v>
          </cell>
          <cell r="M725" t="str">
            <v>Власні кошти</v>
          </cell>
          <cell r="N725" t="str">
            <v>ОЗ рах.91 БС 022003</v>
          </cell>
        </row>
        <row r="726">
          <cell r="C726" t="str">
            <v>КМ -10490006153/000</v>
          </cell>
          <cell r="D726">
            <v>104</v>
          </cell>
          <cell r="E726" t="str">
            <v>Група забезпечення виробництва АТ</v>
          </cell>
          <cell r="F726" t="str">
            <v>ГРИЦЕНКО МИКОЛА МИКОЛАЙОВИЧ</v>
          </cell>
          <cell r="G726">
            <v>276.45</v>
          </cell>
          <cell r="H726">
            <v>11.52</v>
          </cell>
          <cell r="I726">
            <v>264.93</v>
          </cell>
          <cell r="J726" t="str">
            <v>27.05.2009</v>
          </cell>
          <cell r="K726" t="str">
            <v>30.11.2018</v>
          </cell>
          <cell r="L726">
            <v>22</v>
          </cell>
          <cell r="M726" t="str">
            <v>Власні кошти</v>
          </cell>
          <cell r="N726" t="str">
            <v>ОЗ рах.91 БС 022003</v>
          </cell>
        </row>
        <row r="727">
          <cell r="C727" t="str">
            <v>ЖТЕ-10430000191/000</v>
          </cell>
          <cell r="D727">
            <v>104</v>
          </cell>
          <cell r="E727" t="str">
            <v>Група забезпечення виробництва АТ</v>
          </cell>
          <cell r="F727" t="str">
            <v>ГРИЦЕНКО МИКОЛА МИКОЛАЙОВИЧ</v>
          </cell>
          <cell r="G727">
            <v>133.16999999999999</v>
          </cell>
          <cell r="H727">
            <v>5.55</v>
          </cell>
          <cell r="I727">
            <v>127.62</v>
          </cell>
          <cell r="J727" t="str">
            <v>17.09.2010</v>
          </cell>
          <cell r="K727" t="str">
            <v>30.11.2018</v>
          </cell>
          <cell r="L727">
            <v>22</v>
          </cell>
          <cell r="M727" t="str">
            <v>Власні кошти</v>
          </cell>
          <cell r="N727" t="str">
            <v>ОЗ рах.91 БС 022003</v>
          </cell>
        </row>
        <row r="728">
          <cell r="C728" t="str">
            <v>ЖТЕ-10400028677/000</v>
          </cell>
          <cell r="D728">
            <v>104</v>
          </cell>
          <cell r="E728" t="str">
            <v>Група забезпечення виробництва АТ</v>
          </cell>
          <cell r="F728" t="str">
            <v>ГРИЦЕНКО МИКОЛА МИКОЛАЙОВИЧ</v>
          </cell>
          <cell r="G728">
            <v>125.33</v>
          </cell>
          <cell r="H728">
            <v>5.22</v>
          </cell>
          <cell r="I728">
            <v>120.11</v>
          </cell>
          <cell r="J728" t="str">
            <v>29.12.2008</v>
          </cell>
          <cell r="K728" t="str">
            <v>30.11.2018</v>
          </cell>
          <cell r="L728">
            <v>22</v>
          </cell>
          <cell r="M728" t="str">
            <v>Власні кошти</v>
          </cell>
          <cell r="N728" t="str">
            <v>ОЗ рах.91 БС 022003</v>
          </cell>
        </row>
        <row r="729">
          <cell r="C729" t="str">
            <v>СЕА-10410000710/000</v>
          </cell>
          <cell r="D729">
            <v>104</v>
          </cell>
          <cell r="E729" t="str">
            <v>Група забезпечення виробництва АТ</v>
          </cell>
          <cell r="F729" t="str">
            <v>ГРИЦЕНКО МИКОЛА МИКОЛАЙОВИЧ</v>
          </cell>
          <cell r="G729">
            <v>782.59</v>
          </cell>
          <cell r="H729">
            <v>13.04</v>
          </cell>
          <cell r="I729">
            <v>769.55</v>
          </cell>
          <cell r="J729" t="str">
            <v>06.12.2011</v>
          </cell>
          <cell r="K729" t="str">
            <v>30.11.2018</v>
          </cell>
          <cell r="L729">
            <v>58</v>
          </cell>
          <cell r="M729" t="str">
            <v>Власні кошти</v>
          </cell>
          <cell r="N729" t="str">
            <v>ОЗ рах.91 БС 022003</v>
          </cell>
        </row>
        <row r="730">
          <cell r="C730" t="str">
            <v>СЕА-10410000709/000</v>
          </cell>
          <cell r="D730">
            <v>104</v>
          </cell>
          <cell r="E730" t="str">
            <v>Група забезпечення виробництва АТ</v>
          </cell>
          <cell r="F730" t="str">
            <v>ГРИЦЕНКО МИКОЛА МИКОЛАЙОВИЧ</v>
          </cell>
          <cell r="G730">
            <v>782.59</v>
          </cell>
          <cell r="H730">
            <v>13.04</v>
          </cell>
          <cell r="I730">
            <v>769.55</v>
          </cell>
          <cell r="J730" t="str">
            <v>06.12.2011</v>
          </cell>
          <cell r="K730" t="str">
            <v>30.11.2018</v>
          </cell>
          <cell r="L730">
            <v>58</v>
          </cell>
          <cell r="M730" t="str">
            <v>Власні кошти</v>
          </cell>
          <cell r="N730" t="str">
            <v>ОЗ рах.91 БС 022003</v>
          </cell>
        </row>
        <row r="731">
          <cell r="C731" t="str">
            <v>СЕА-10410000708/000</v>
          </cell>
          <cell r="D731">
            <v>104</v>
          </cell>
          <cell r="E731" t="str">
            <v>Група забезпечення виробництва АТ</v>
          </cell>
          <cell r="F731" t="str">
            <v>ГРИЦЕНКО МИКОЛА МИКОЛАЙОВИЧ</v>
          </cell>
          <cell r="G731">
            <v>782.59</v>
          </cell>
          <cell r="H731">
            <v>13.04</v>
          </cell>
          <cell r="I731">
            <v>769.55</v>
          </cell>
          <cell r="J731" t="str">
            <v>06.12.2011</v>
          </cell>
          <cell r="K731" t="str">
            <v>30.11.2018</v>
          </cell>
          <cell r="L731">
            <v>58</v>
          </cell>
          <cell r="M731" t="str">
            <v>Власні кошти</v>
          </cell>
          <cell r="N731" t="str">
            <v>ОЗ рах.91 БС 022003</v>
          </cell>
        </row>
        <row r="732">
          <cell r="C732" t="str">
            <v>СЕА-10410000700/000</v>
          </cell>
          <cell r="D732">
            <v>104</v>
          </cell>
          <cell r="E732" t="str">
            <v>Група забезпечення виробництва АТ</v>
          </cell>
          <cell r="F732" t="str">
            <v>ГРИЦЕНКО МИКОЛА МИКОЛАЙОВИЧ</v>
          </cell>
          <cell r="G732">
            <v>677.55</v>
          </cell>
          <cell r="H732">
            <v>11.29</v>
          </cell>
          <cell r="I732">
            <v>666.26</v>
          </cell>
          <cell r="J732" t="str">
            <v>25.05.2011</v>
          </cell>
          <cell r="K732" t="str">
            <v>30.11.2018</v>
          </cell>
          <cell r="L732">
            <v>58</v>
          </cell>
          <cell r="M732" t="str">
            <v>Власні кошти</v>
          </cell>
          <cell r="N732" t="str">
            <v>ОЗ рах.91 БС 022003</v>
          </cell>
        </row>
        <row r="733">
          <cell r="C733" t="str">
            <v>СЕА-10410000698/000</v>
          </cell>
          <cell r="D733">
            <v>104</v>
          </cell>
          <cell r="E733" t="str">
            <v>Група забезпечення виробництва АТ</v>
          </cell>
          <cell r="F733" t="str">
            <v>ГРИЦЕНКО МИКОЛА МИКОЛАЙОВИЧ</v>
          </cell>
          <cell r="G733">
            <v>677.55</v>
          </cell>
          <cell r="H733">
            <v>11.29</v>
          </cell>
          <cell r="I733">
            <v>666.26</v>
          </cell>
          <cell r="J733" t="str">
            <v>25.05.2011</v>
          </cell>
          <cell r="K733" t="str">
            <v>30.11.2018</v>
          </cell>
          <cell r="L733">
            <v>58</v>
          </cell>
          <cell r="M733" t="str">
            <v>Власні кошти</v>
          </cell>
          <cell r="N733" t="str">
            <v>ОЗ рах.91 БС 022003</v>
          </cell>
        </row>
        <row r="734">
          <cell r="C734" t="str">
            <v>СЕА-10410000697/000</v>
          </cell>
          <cell r="D734">
            <v>104</v>
          </cell>
          <cell r="E734" t="str">
            <v>Група забезпечення виробництва АТ</v>
          </cell>
          <cell r="F734" t="str">
            <v>ГРИЦЕНКО МИКОЛА МИКОЛАЙОВИЧ</v>
          </cell>
          <cell r="G734">
            <v>677.55</v>
          </cell>
          <cell r="H734">
            <v>11.29</v>
          </cell>
          <cell r="I734">
            <v>666.26</v>
          </cell>
          <cell r="J734" t="str">
            <v>25.05.2011</v>
          </cell>
          <cell r="K734" t="str">
            <v>30.11.2018</v>
          </cell>
          <cell r="L734">
            <v>58</v>
          </cell>
          <cell r="M734" t="str">
            <v>Власні кошти</v>
          </cell>
          <cell r="N734" t="str">
            <v>ОЗ рах.91 БС 022003</v>
          </cell>
        </row>
        <row r="735">
          <cell r="C735" t="str">
            <v>СЕА-10410000696/000</v>
          </cell>
          <cell r="D735">
            <v>104</v>
          </cell>
          <cell r="E735" t="str">
            <v>Група забезпечення виробництва АТ</v>
          </cell>
          <cell r="F735" t="str">
            <v>ГРИЦЕНКО МИКОЛА МИКОЛАЙОВИЧ</v>
          </cell>
          <cell r="G735">
            <v>677.55</v>
          </cell>
          <cell r="H735">
            <v>11.29</v>
          </cell>
          <cell r="I735">
            <v>666.26</v>
          </cell>
          <cell r="J735" t="str">
            <v>25.05.2011</v>
          </cell>
          <cell r="K735" t="str">
            <v>30.11.2018</v>
          </cell>
          <cell r="L735">
            <v>58</v>
          </cell>
          <cell r="M735" t="str">
            <v>Власні кошти</v>
          </cell>
          <cell r="N735" t="str">
            <v>ОЗ рах.91 БС 022003</v>
          </cell>
        </row>
        <row r="736">
          <cell r="C736" t="str">
            <v>СЕА-10410000695/000</v>
          </cell>
          <cell r="D736">
            <v>104</v>
          </cell>
          <cell r="E736" t="str">
            <v>Група забезпечення виробництва АТ</v>
          </cell>
          <cell r="F736" t="str">
            <v>ГРИЦЕНКО МИКОЛА МИКОЛАЙОВИЧ</v>
          </cell>
          <cell r="G736">
            <v>677.55</v>
          </cell>
          <cell r="H736">
            <v>11.29</v>
          </cell>
          <cell r="I736">
            <v>666.26</v>
          </cell>
          <cell r="J736" t="str">
            <v>25.05.2011</v>
          </cell>
          <cell r="K736" t="str">
            <v>30.11.2018</v>
          </cell>
          <cell r="L736">
            <v>58</v>
          </cell>
          <cell r="M736" t="str">
            <v>Власні кошти</v>
          </cell>
          <cell r="N736" t="str">
            <v>ОЗ рах.91 БС 022003</v>
          </cell>
        </row>
        <row r="737">
          <cell r="C737" t="str">
            <v>СЕА-10410000694/000</v>
          </cell>
          <cell r="D737">
            <v>104</v>
          </cell>
          <cell r="E737" t="str">
            <v>Група забезпечення виробництва АТ</v>
          </cell>
          <cell r="F737" t="str">
            <v>ГРИЦЕНКО МИКОЛА МИКОЛАЙОВИЧ</v>
          </cell>
          <cell r="G737">
            <v>677.55</v>
          </cell>
          <cell r="H737">
            <v>11.29</v>
          </cell>
          <cell r="I737">
            <v>666.26</v>
          </cell>
          <cell r="J737" t="str">
            <v>25.05.2011</v>
          </cell>
          <cell r="K737" t="str">
            <v>30.11.2018</v>
          </cell>
          <cell r="L737">
            <v>58</v>
          </cell>
          <cell r="M737" t="str">
            <v>Власні кошти</v>
          </cell>
          <cell r="N737" t="str">
            <v>ОЗ рах.91 БС 022003</v>
          </cell>
        </row>
        <row r="738">
          <cell r="C738" t="str">
            <v>СЕА-10410000693/000</v>
          </cell>
          <cell r="D738">
            <v>104</v>
          </cell>
          <cell r="E738" t="str">
            <v>Група забезпечення виробництва АТ</v>
          </cell>
          <cell r="F738" t="str">
            <v>ГРИЦЕНКО МИКОЛА МИКОЛАЙОВИЧ</v>
          </cell>
          <cell r="G738">
            <v>677.55</v>
          </cell>
          <cell r="H738">
            <v>11.29</v>
          </cell>
          <cell r="I738">
            <v>666.26</v>
          </cell>
          <cell r="J738" t="str">
            <v>25.05.2011</v>
          </cell>
          <cell r="K738" t="str">
            <v>30.11.2018</v>
          </cell>
          <cell r="L738">
            <v>58</v>
          </cell>
          <cell r="M738" t="str">
            <v>Власні кошти</v>
          </cell>
          <cell r="N738" t="str">
            <v>ОЗ рах.91 БС 022003</v>
          </cell>
        </row>
        <row r="739">
          <cell r="C739" t="str">
            <v>АТ -104200000053/000</v>
          </cell>
          <cell r="D739">
            <v>104</v>
          </cell>
          <cell r="E739" t="str">
            <v>Група забезпечення виробництва АТ</v>
          </cell>
          <cell r="F739" t="str">
            <v>ГРИЦЕНКО МИКОЛА МИКОЛАЙОВИЧ</v>
          </cell>
          <cell r="G739">
            <v>2809.85</v>
          </cell>
          <cell r="H739">
            <v>117.08</v>
          </cell>
          <cell r="I739">
            <v>2692.77</v>
          </cell>
          <cell r="J739" t="str">
            <v>30.10.2013</v>
          </cell>
          <cell r="K739" t="str">
            <v>30.11.2018</v>
          </cell>
          <cell r="L739">
            <v>22</v>
          </cell>
          <cell r="M739" t="str">
            <v>Власні кошти</v>
          </cell>
          <cell r="N739" t="str">
            <v>ОЗ рах.91 БС 022003</v>
          </cell>
        </row>
        <row r="740">
          <cell r="C740" t="str">
            <v>АТ -104200000052/000</v>
          </cell>
          <cell r="D740">
            <v>104</v>
          </cell>
          <cell r="E740" t="str">
            <v>Група забезпечення виробництва АТ</v>
          </cell>
          <cell r="F740" t="str">
            <v>ГРИЦЕНКО МИКОЛА МИКОЛАЙОВИЧ</v>
          </cell>
          <cell r="G740">
            <v>2809.85</v>
          </cell>
          <cell r="H740">
            <v>117.08</v>
          </cell>
          <cell r="I740">
            <v>2692.77</v>
          </cell>
          <cell r="J740" t="str">
            <v>30.10.2013</v>
          </cell>
          <cell r="K740" t="str">
            <v>30.11.2018</v>
          </cell>
          <cell r="L740">
            <v>22</v>
          </cell>
          <cell r="M740" t="str">
            <v>Власні кошти</v>
          </cell>
          <cell r="N740" t="str">
            <v>ОЗ рах.91 БС 022003</v>
          </cell>
        </row>
        <row r="741">
          <cell r="C741" t="str">
            <v>АТ -104200000050/000</v>
          </cell>
          <cell r="D741">
            <v>104</v>
          </cell>
          <cell r="E741" t="str">
            <v>Група забезпечення виробництва АТ</v>
          </cell>
          <cell r="F741" t="str">
            <v>ГРИЦЕНКО МИКОЛА МИКОЛАЙОВИЧ</v>
          </cell>
          <cell r="G741">
            <v>2809.85</v>
          </cell>
          <cell r="H741">
            <v>117.08</v>
          </cell>
          <cell r="I741">
            <v>2692.77</v>
          </cell>
          <cell r="J741" t="str">
            <v>30.10.2013</v>
          </cell>
          <cell r="K741" t="str">
            <v>30.11.2018</v>
          </cell>
          <cell r="L741">
            <v>22</v>
          </cell>
          <cell r="M741" t="str">
            <v>Власні кошти</v>
          </cell>
          <cell r="N741" t="str">
            <v>ОЗ рах.91 БС 022003</v>
          </cell>
        </row>
        <row r="742">
          <cell r="C742" t="str">
            <v>АТ -104200000049/000</v>
          </cell>
          <cell r="D742">
            <v>104</v>
          </cell>
          <cell r="E742" t="str">
            <v>Група забезпечення виробництва АТ</v>
          </cell>
          <cell r="F742" t="str">
            <v>ГРИЦЕНКО МИКОЛА МИКОЛАЙОВИЧ</v>
          </cell>
          <cell r="G742">
            <v>2809.85</v>
          </cell>
          <cell r="H742">
            <v>117.08</v>
          </cell>
          <cell r="I742">
            <v>2692.77</v>
          </cell>
          <cell r="J742" t="str">
            <v>30.10.2013</v>
          </cell>
          <cell r="K742" t="str">
            <v>30.11.2018</v>
          </cell>
          <cell r="L742">
            <v>22</v>
          </cell>
          <cell r="M742" t="str">
            <v>Власні кошти</v>
          </cell>
          <cell r="N742" t="str">
            <v>ОЗ рах.91 БС 022003</v>
          </cell>
        </row>
        <row r="743">
          <cell r="C743" t="str">
            <v>АТ -104200000048/000</v>
          </cell>
          <cell r="D743">
            <v>104</v>
          </cell>
          <cell r="E743" t="str">
            <v>Група забезпечення виробництва АТ</v>
          </cell>
          <cell r="F743" t="str">
            <v>ГРИЦЕНКО МИКОЛА МИКОЛАЙОВИЧ</v>
          </cell>
          <cell r="G743">
            <v>2809.85</v>
          </cell>
          <cell r="H743">
            <v>117.08</v>
          </cell>
          <cell r="I743">
            <v>2692.77</v>
          </cell>
          <cell r="J743" t="str">
            <v>30.10.2013</v>
          </cell>
          <cell r="K743" t="str">
            <v>30.11.2018</v>
          </cell>
          <cell r="L743">
            <v>22</v>
          </cell>
          <cell r="M743" t="str">
            <v>Власні кошти</v>
          </cell>
          <cell r="N743" t="str">
            <v>ОЗ рах.91 БС 022003</v>
          </cell>
        </row>
        <row r="744">
          <cell r="C744" t="str">
            <v>АТ -104200000047/000</v>
          </cell>
          <cell r="D744">
            <v>104</v>
          </cell>
          <cell r="E744" t="str">
            <v>Група забезпечення виробництва АТ</v>
          </cell>
          <cell r="F744" t="str">
            <v>ГРИЦЕНКО МИКОЛА МИКОЛАЙОВИЧ</v>
          </cell>
          <cell r="G744">
            <v>2809.85</v>
          </cell>
          <cell r="H744">
            <v>117.08</v>
          </cell>
          <cell r="I744">
            <v>2692.77</v>
          </cell>
          <cell r="J744" t="str">
            <v>30.10.2013</v>
          </cell>
          <cell r="K744" t="str">
            <v>30.11.2018</v>
          </cell>
          <cell r="L744">
            <v>22</v>
          </cell>
          <cell r="M744" t="str">
            <v>Власні кошти</v>
          </cell>
          <cell r="N744" t="str">
            <v>ОЗ рах.91 БС 022003</v>
          </cell>
        </row>
        <row r="745">
          <cell r="C745" t="str">
            <v>АТ -104200000046/000</v>
          </cell>
          <cell r="D745">
            <v>104</v>
          </cell>
          <cell r="E745" t="str">
            <v>Група забезпечення виробництва АТ</v>
          </cell>
          <cell r="F745" t="str">
            <v>ГРИЦЕНКО МИКОЛА МИКОЛАЙОВИЧ</v>
          </cell>
          <cell r="G745">
            <v>2809.85</v>
          </cell>
          <cell r="H745">
            <v>117.08</v>
          </cell>
          <cell r="I745">
            <v>2692.77</v>
          </cell>
          <cell r="J745" t="str">
            <v>30.10.2013</v>
          </cell>
          <cell r="K745" t="str">
            <v>30.11.2018</v>
          </cell>
          <cell r="L745">
            <v>22</v>
          </cell>
          <cell r="M745" t="str">
            <v>Власні кошти</v>
          </cell>
          <cell r="N745" t="str">
            <v>ОЗ рах.91 БС 022003</v>
          </cell>
        </row>
        <row r="746">
          <cell r="C746" t="str">
            <v>АТ -104200000045/000</v>
          </cell>
          <cell r="D746">
            <v>104</v>
          </cell>
          <cell r="E746" t="str">
            <v>Група забезпечення виробництва АТ</v>
          </cell>
          <cell r="F746" t="str">
            <v>ГРИЦЕНКО МИКОЛА МИКОЛАЙОВИЧ</v>
          </cell>
          <cell r="G746">
            <v>2809.85</v>
          </cell>
          <cell r="H746">
            <v>117.08</v>
          </cell>
          <cell r="I746">
            <v>2692.77</v>
          </cell>
          <cell r="J746" t="str">
            <v>30.10.2013</v>
          </cell>
          <cell r="K746" t="str">
            <v>30.11.2018</v>
          </cell>
          <cell r="L746">
            <v>22</v>
          </cell>
          <cell r="M746" t="str">
            <v>Власні кошти</v>
          </cell>
          <cell r="N746" t="str">
            <v>ОЗ рах.91 БС 022003</v>
          </cell>
        </row>
        <row r="747">
          <cell r="C747" t="str">
            <v>АТ -104200000044/000</v>
          </cell>
          <cell r="D747">
            <v>104</v>
          </cell>
          <cell r="E747" t="str">
            <v>Група забезпечення виробництва АТ</v>
          </cell>
          <cell r="F747" t="str">
            <v>ГРИЦЕНКО МИКОЛА МИКОЛАЙОВИЧ</v>
          </cell>
          <cell r="G747">
            <v>2809.85</v>
          </cell>
          <cell r="H747">
            <v>117.08</v>
          </cell>
          <cell r="I747">
            <v>2692.77</v>
          </cell>
          <cell r="J747" t="str">
            <v>30.10.2013</v>
          </cell>
          <cell r="K747" t="str">
            <v>30.11.2018</v>
          </cell>
          <cell r="L747">
            <v>22</v>
          </cell>
          <cell r="M747" t="str">
            <v>Власні кошти</v>
          </cell>
          <cell r="N747" t="str">
            <v>ОЗ рах.91 БС 022003</v>
          </cell>
        </row>
        <row r="748">
          <cell r="C748" t="str">
            <v>АТ -104200000042/000</v>
          </cell>
          <cell r="D748">
            <v>104</v>
          </cell>
          <cell r="E748" t="str">
            <v>Група забезпечення виробництва АТ</v>
          </cell>
          <cell r="F748" t="str">
            <v>ГРИЦЕНКО МИКОЛА МИКОЛАЙОВИЧ</v>
          </cell>
          <cell r="G748">
            <v>2809.85</v>
          </cell>
          <cell r="H748">
            <v>117.08</v>
          </cell>
          <cell r="I748">
            <v>2692.77</v>
          </cell>
          <cell r="J748" t="str">
            <v>30.10.2013</v>
          </cell>
          <cell r="K748" t="str">
            <v>30.11.2018</v>
          </cell>
          <cell r="L748">
            <v>22</v>
          </cell>
          <cell r="M748" t="str">
            <v>Власні кошти</v>
          </cell>
          <cell r="N748" t="str">
            <v>ОЗ рах.91 БС 022003</v>
          </cell>
        </row>
        <row r="749">
          <cell r="C749" t="str">
            <v>АТ -104200000032/000</v>
          </cell>
          <cell r="D749">
            <v>104</v>
          </cell>
          <cell r="E749" t="str">
            <v>Група забезпечення виробництва АТ</v>
          </cell>
          <cell r="F749" t="str">
            <v>ГРИЦЕНКО МИКОЛА МИКОЛАЙОВИЧ</v>
          </cell>
          <cell r="G749">
            <v>1790.47</v>
          </cell>
          <cell r="H749">
            <v>74.599999999999994</v>
          </cell>
          <cell r="I749">
            <v>1715.87</v>
          </cell>
          <cell r="J749" t="str">
            <v>30.09.2013</v>
          </cell>
          <cell r="K749" t="str">
            <v>30.11.2018</v>
          </cell>
          <cell r="L749">
            <v>22</v>
          </cell>
          <cell r="M749" t="str">
            <v>Власні кошти</v>
          </cell>
          <cell r="N749" t="str">
            <v>ОЗ рах.91 БС 022003</v>
          </cell>
        </row>
        <row r="750">
          <cell r="C750" t="str">
            <v>АТ -104200000031/000</v>
          </cell>
          <cell r="D750">
            <v>104</v>
          </cell>
          <cell r="E750" t="str">
            <v>Група забезпечення виробництва АТ</v>
          </cell>
          <cell r="F750" t="str">
            <v>ГРИЦЕНКО МИКОЛА МИКОЛАЙОВИЧ</v>
          </cell>
          <cell r="G750">
            <v>1790.47</v>
          </cell>
          <cell r="H750">
            <v>74.599999999999994</v>
          </cell>
          <cell r="I750">
            <v>1715.87</v>
          </cell>
          <cell r="J750" t="str">
            <v>30.09.2013</v>
          </cell>
          <cell r="K750" t="str">
            <v>30.11.2018</v>
          </cell>
          <cell r="L750">
            <v>22</v>
          </cell>
          <cell r="M750" t="str">
            <v>Власні кошти</v>
          </cell>
          <cell r="N750" t="str">
            <v>ОЗ рах.91 БС 022003</v>
          </cell>
        </row>
        <row r="751">
          <cell r="C751" t="str">
            <v>АТ -104200000030/000</v>
          </cell>
          <cell r="D751">
            <v>104</v>
          </cell>
          <cell r="E751" t="str">
            <v>Група забезпечення виробництва АТ</v>
          </cell>
          <cell r="F751" t="str">
            <v>ГРИЦЕНКО МИКОЛА МИКОЛАЙОВИЧ</v>
          </cell>
          <cell r="G751">
            <v>1790.47</v>
          </cell>
          <cell r="H751">
            <v>74.599999999999994</v>
          </cell>
          <cell r="I751">
            <v>1715.87</v>
          </cell>
          <cell r="J751" t="str">
            <v>30.09.2013</v>
          </cell>
          <cell r="K751" t="str">
            <v>30.11.2018</v>
          </cell>
          <cell r="L751">
            <v>22</v>
          </cell>
          <cell r="M751" t="str">
            <v>Власні кошти</v>
          </cell>
          <cell r="N751" t="str">
            <v>ОЗ рах.91 БС 022003</v>
          </cell>
        </row>
        <row r="752">
          <cell r="C752" t="str">
            <v>АТ -104200000029/000</v>
          </cell>
          <cell r="D752">
            <v>104</v>
          </cell>
          <cell r="E752" t="str">
            <v>Група забезпечення виробництва АТ</v>
          </cell>
          <cell r="F752" t="str">
            <v>ГРИЦЕНКО МИКОЛА МИКОЛАЙОВИЧ</v>
          </cell>
          <cell r="G752">
            <v>1790.47</v>
          </cell>
          <cell r="H752">
            <v>74.599999999999994</v>
          </cell>
          <cell r="I752">
            <v>1715.87</v>
          </cell>
          <cell r="J752" t="str">
            <v>30.09.2013</v>
          </cell>
          <cell r="K752" t="str">
            <v>30.11.2018</v>
          </cell>
          <cell r="L752">
            <v>22</v>
          </cell>
          <cell r="M752" t="str">
            <v>Власні кошти</v>
          </cell>
          <cell r="N752" t="str">
            <v>ОЗ рах.91 БС 022003</v>
          </cell>
        </row>
        <row r="753">
          <cell r="C753" t="str">
            <v>АТ -104200000027/000</v>
          </cell>
          <cell r="D753">
            <v>104</v>
          </cell>
          <cell r="E753" t="str">
            <v>Група забезпечення виробництва АТ</v>
          </cell>
          <cell r="F753" t="str">
            <v>ГРИЦЕНКО МИКОЛА МИКОЛАЙОВИЧ</v>
          </cell>
          <cell r="G753">
            <v>1790.47</v>
          </cell>
          <cell r="H753">
            <v>74.599999999999994</v>
          </cell>
          <cell r="I753">
            <v>1715.87</v>
          </cell>
          <cell r="J753" t="str">
            <v>30.09.2013</v>
          </cell>
          <cell r="K753" t="str">
            <v>30.11.2018</v>
          </cell>
          <cell r="L753">
            <v>22</v>
          </cell>
          <cell r="M753" t="str">
            <v>Власні кошти</v>
          </cell>
          <cell r="N753" t="str">
            <v>ОЗ рах.91 БС 022003</v>
          </cell>
        </row>
        <row r="754">
          <cell r="C754" t="str">
            <v>АТ -104200000026/000</v>
          </cell>
          <cell r="D754">
            <v>104</v>
          </cell>
          <cell r="E754" t="str">
            <v>Група забезпечення виробництва АТ</v>
          </cell>
          <cell r="F754" t="str">
            <v>ГРИЦЕНКО МИКОЛА МИКОЛАЙОВИЧ</v>
          </cell>
          <cell r="G754">
            <v>1790.47</v>
          </cell>
          <cell r="H754">
            <v>74.599999999999994</v>
          </cell>
          <cell r="I754">
            <v>1715.87</v>
          </cell>
          <cell r="J754" t="str">
            <v>30.09.2013</v>
          </cell>
          <cell r="K754" t="str">
            <v>30.11.2018</v>
          </cell>
          <cell r="L754">
            <v>22</v>
          </cell>
          <cell r="M754" t="str">
            <v>Власні кошти</v>
          </cell>
          <cell r="N754" t="str">
            <v>ОЗ рах.91 БС 022003</v>
          </cell>
        </row>
        <row r="755">
          <cell r="C755" t="str">
            <v>АТ -104100000091/000</v>
          </cell>
          <cell r="D755">
            <v>104</v>
          </cell>
          <cell r="E755" t="str">
            <v>Група забезпечення виробництва АТ</v>
          </cell>
          <cell r="F755" t="str">
            <v>ГРИЦЕНКО МИКОЛА МИКОЛАЙОВИЧ</v>
          </cell>
          <cell r="G755">
            <v>2344.13</v>
          </cell>
          <cell r="H755">
            <v>39.07</v>
          </cell>
          <cell r="I755">
            <v>2305.06</v>
          </cell>
          <cell r="J755" t="str">
            <v>25.07.2014</v>
          </cell>
          <cell r="K755" t="str">
            <v>30.11.2018</v>
          </cell>
          <cell r="L755">
            <v>58</v>
          </cell>
          <cell r="M755" t="str">
            <v>Власні кошти</v>
          </cell>
          <cell r="N755" t="str">
            <v>ОЗ рах.231 БС 011002 Передавання т/е КТМ</v>
          </cell>
        </row>
        <row r="756">
          <cell r="C756" t="str">
            <v>СЕА-10410000493/000</v>
          </cell>
          <cell r="D756">
            <v>104</v>
          </cell>
          <cell r="E756" t="str">
            <v>Група забезпечення виробництва АТ</v>
          </cell>
          <cell r="F756" t="str">
            <v>ГРИЦЕНКО МИКОЛА МИКОЛАЙОВИЧ</v>
          </cell>
          <cell r="G756">
            <v>94.85</v>
          </cell>
          <cell r="H756">
            <v>1.58</v>
          </cell>
          <cell r="I756">
            <v>93.27</v>
          </cell>
          <cell r="J756" t="str">
            <v>29.08.2008</v>
          </cell>
          <cell r="K756" t="str">
            <v>30.11.2018</v>
          </cell>
          <cell r="L756">
            <v>58</v>
          </cell>
          <cell r="M756" t="str">
            <v>Власні кошти</v>
          </cell>
          <cell r="N756" t="str">
            <v>ОЗ рах.91 БС 022003</v>
          </cell>
        </row>
        <row r="757">
          <cell r="C757" t="str">
            <v>СЕА-10410000491/000</v>
          </cell>
          <cell r="D757">
            <v>104</v>
          </cell>
          <cell r="E757" t="str">
            <v>Група забезпечення виробництва АТ</v>
          </cell>
          <cell r="F757" t="str">
            <v>ГРИЦЕНКО МИКОЛА МИКОЛАЙОВИЧ</v>
          </cell>
          <cell r="G757">
            <v>176.29</v>
          </cell>
          <cell r="H757">
            <v>2.94</v>
          </cell>
          <cell r="I757">
            <v>173.35</v>
          </cell>
          <cell r="J757" t="str">
            <v>29.08.2008</v>
          </cell>
          <cell r="K757" t="str">
            <v>30.11.2018</v>
          </cell>
          <cell r="L757">
            <v>58</v>
          </cell>
          <cell r="M757" t="str">
            <v>Власні кошти</v>
          </cell>
          <cell r="N757" t="str">
            <v>ОЗ рах.91 БС 022003</v>
          </cell>
        </row>
        <row r="758">
          <cell r="C758" t="str">
            <v>СЕА-10410000487/000</v>
          </cell>
          <cell r="D758">
            <v>104</v>
          </cell>
          <cell r="E758" t="str">
            <v>Група забезпечення виробництва АТ</v>
          </cell>
          <cell r="F758" t="str">
            <v>ГРИЦЕНКО МИКОЛА МИКОЛАЙОВИЧ</v>
          </cell>
          <cell r="G758">
            <v>84.55</v>
          </cell>
          <cell r="H758">
            <v>1.41</v>
          </cell>
          <cell r="I758">
            <v>83.14</v>
          </cell>
          <cell r="J758" t="str">
            <v>25.12.2007</v>
          </cell>
          <cell r="K758" t="str">
            <v>30.11.2018</v>
          </cell>
          <cell r="L758">
            <v>58</v>
          </cell>
          <cell r="M758" t="str">
            <v>Власні кошти</v>
          </cell>
          <cell r="N758" t="str">
            <v>ОЗ рах.91 БС 022003</v>
          </cell>
        </row>
        <row r="759">
          <cell r="C759" t="str">
            <v>СЕА-10410000480/000</v>
          </cell>
          <cell r="D759">
            <v>104</v>
          </cell>
          <cell r="E759" t="str">
            <v>Група забезпечення виробництва АТ</v>
          </cell>
          <cell r="F759" t="str">
            <v>ГРИЦЕНКО МИКОЛА МИКОЛАЙОВИЧ</v>
          </cell>
          <cell r="G759">
            <v>65.87</v>
          </cell>
          <cell r="H759">
            <v>1.1000000000000001</v>
          </cell>
          <cell r="I759">
            <v>64.77</v>
          </cell>
          <cell r="J759" t="str">
            <v>05.08.2003</v>
          </cell>
          <cell r="K759" t="str">
            <v>30.11.2018</v>
          </cell>
          <cell r="L759">
            <v>58</v>
          </cell>
          <cell r="M759" t="str">
            <v>Власні кошти</v>
          </cell>
          <cell r="N759" t="str">
            <v>ОЗ рах.91 БС 022003</v>
          </cell>
        </row>
        <row r="760">
          <cell r="C760" t="str">
            <v>СЕА-10410000474/000</v>
          </cell>
          <cell r="D760">
            <v>104</v>
          </cell>
          <cell r="E760" t="str">
            <v>Група забезпечення виробництва АТ</v>
          </cell>
          <cell r="F760" t="str">
            <v>ГРИЦЕНКО МИКОЛА МИКОЛАЙОВИЧ</v>
          </cell>
          <cell r="G760">
            <v>397.62</v>
          </cell>
          <cell r="H760">
            <v>6.63</v>
          </cell>
          <cell r="I760">
            <v>390.99</v>
          </cell>
          <cell r="J760" t="str">
            <v>05.05.2002</v>
          </cell>
          <cell r="K760" t="str">
            <v>30.11.2018</v>
          </cell>
          <cell r="L760">
            <v>58</v>
          </cell>
          <cell r="M760" t="str">
            <v>Власні кошти</v>
          </cell>
          <cell r="N760" t="str">
            <v>ОЗ рах.91 БС 022003</v>
          </cell>
        </row>
        <row r="761">
          <cell r="C761" t="str">
            <v>СЕА-10410000125/000</v>
          </cell>
          <cell r="D761">
            <v>104</v>
          </cell>
          <cell r="E761" t="str">
            <v>Група забезпечення виробництва АТ</v>
          </cell>
          <cell r="F761" t="str">
            <v>ГРИЦЕНКО МИКОЛА МИКОЛАЙОВИЧ</v>
          </cell>
          <cell r="G761">
            <v>158.63</v>
          </cell>
          <cell r="H761">
            <v>2.64</v>
          </cell>
          <cell r="I761">
            <v>155.99</v>
          </cell>
          <cell r="J761" t="str">
            <v>28.07.2008</v>
          </cell>
          <cell r="K761" t="str">
            <v>30.11.2018</v>
          </cell>
          <cell r="L761">
            <v>58</v>
          </cell>
          <cell r="M761" t="str">
            <v>Власні кошти</v>
          </cell>
          <cell r="N761" t="str">
            <v>ОЗ рах.91 БС 022003</v>
          </cell>
        </row>
        <row r="762">
          <cell r="C762" t="str">
            <v>СЕА-10410000086/000</v>
          </cell>
          <cell r="D762">
            <v>104</v>
          </cell>
          <cell r="E762" t="str">
            <v>Група забезпечення виробництва АТ</v>
          </cell>
          <cell r="F762" t="str">
            <v>ГРИЦЕНКО МИКОЛА МИКОЛАЙОВИЧ</v>
          </cell>
          <cell r="G762">
            <v>96.65</v>
          </cell>
          <cell r="H762">
            <v>1.61</v>
          </cell>
          <cell r="I762">
            <v>95.04</v>
          </cell>
          <cell r="J762" t="str">
            <v>20.12.2007</v>
          </cell>
          <cell r="K762" t="str">
            <v>30.11.2018</v>
          </cell>
          <cell r="L762">
            <v>58</v>
          </cell>
          <cell r="M762" t="str">
            <v>Власні кошти</v>
          </cell>
          <cell r="N762" t="str">
            <v>ОЗ рах.91 БС 022003</v>
          </cell>
        </row>
        <row r="763">
          <cell r="C763" t="str">
            <v>СЕА-10400026162/000</v>
          </cell>
          <cell r="D763">
            <v>104</v>
          </cell>
          <cell r="E763" t="str">
            <v>Група забезпечення виробництва АТ</v>
          </cell>
          <cell r="F763" t="str">
            <v>ГРИЦЕНКО МИКОЛА МИКОЛАЙОВИЧ</v>
          </cell>
          <cell r="G763">
            <v>46.5</v>
          </cell>
          <cell r="H763">
            <v>1.94</v>
          </cell>
          <cell r="I763">
            <v>44.56</v>
          </cell>
          <cell r="J763" t="str">
            <v>08.04.2004</v>
          </cell>
          <cell r="K763" t="str">
            <v>30.11.2018</v>
          </cell>
          <cell r="L763">
            <v>22</v>
          </cell>
          <cell r="M763" t="str">
            <v>Власні кошти</v>
          </cell>
          <cell r="N763" t="str">
            <v>ОЗ рах.91 БС 022003</v>
          </cell>
        </row>
        <row r="764">
          <cell r="C764" t="str">
            <v>СЕА-10400026155/000</v>
          </cell>
          <cell r="D764">
            <v>104</v>
          </cell>
          <cell r="E764" t="str">
            <v>Група забезпечення виробництва АТ</v>
          </cell>
          <cell r="F764" t="str">
            <v>ГРИЦЕНКО МИКОЛА МИКОЛАЙОВИЧ</v>
          </cell>
          <cell r="G764">
            <v>65.87</v>
          </cell>
          <cell r="H764">
            <v>2.74</v>
          </cell>
          <cell r="I764">
            <v>63.13</v>
          </cell>
          <cell r="J764" t="str">
            <v>24.06.2003</v>
          </cell>
          <cell r="K764" t="str">
            <v>30.11.2018</v>
          </cell>
          <cell r="L764">
            <v>22</v>
          </cell>
          <cell r="M764" t="str">
            <v>Власні кошти</v>
          </cell>
          <cell r="N764" t="str">
            <v>ОЗ рах.91 БС 022003</v>
          </cell>
        </row>
        <row r="765">
          <cell r="C765" t="str">
            <v>СЕА-10400026106/000</v>
          </cell>
          <cell r="D765">
            <v>104</v>
          </cell>
          <cell r="E765" t="str">
            <v>Група забезпечення виробництва АТ</v>
          </cell>
          <cell r="F765" t="str">
            <v>ГРИЦЕНКО МИКОЛА МИКОЛАЙОВИЧ</v>
          </cell>
          <cell r="G765">
            <v>77.5</v>
          </cell>
          <cell r="H765">
            <v>3.23</v>
          </cell>
          <cell r="I765">
            <v>74.27</v>
          </cell>
          <cell r="J765" t="str">
            <v>06.04.2005</v>
          </cell>
          <cell r="K765" t="str">
            <v>30.11.2018</v>
          </cell>
          <cell r="L765">
            <v>22</v>
          </cell>
          <cell r="M765" t="str">
            <v>Власні кошти</v>
          </cell>
          <cell r="N765" t="str">
            <v>ОЗ рах.91 БС 022003</v>
          </cell>
        </row>
        <row r="766">
          <cell r="C766" t="str">
            <v>СЕА-10400026104/000</v>
          </cell>
          <cell r="D766">
            <v>104</v>
          </cell>
          <cell r="E766" t="str">
            <v>Група забезпечення виробництва АТ</v>
          </cell>
          <cell r="F766" t="str">
            <v>ГРИЦЕНКО МИКОЛА МИКОЛАЙОВИЧ</v>
          </cell>
          <cell r="G766">
            <v>103.52</v>
          </cell>
          <cell r="H766">
            <v>4.3099999999999996</v>
          </cell>
          <cell r="I766">
            <v>99.21</v>
          </cell>
          <cell r="J766" t="str">
            <v>28.09.2005</v>
          </cell>
          <cell r="K766" t="str">
            <v>30.11.2018</v>
          </cell>
          <cell r="L766">
            <v>22</v>
          </cell>
          <cell r="M766" t="str">
            <v>Власні кошти</v>
          </cell>
          <cell r="N766" t="str">
            <v>ОЗ рах.91 БС 022003</v>
          </cell>
        </row>
        <row r="767">
          <cell r="C767" t="str">
            <v>СЕА-10400001194/000</v>
          </cell>
          <cell r="D767">
            <v>104</v>
          </cell>
          <cell r="E767" t="str">
            <v>Група забезпечення виробництва АТ</v>
          </cell>
          <cell r="F767" t="str">
            <v>ГРИЦЕНКО МИКОЛА МИКОЛАЙОВИЧ</v>
          </cell>
          <cell r="G767">
            <v>45.73</v>
          </cell>
          <cell r="H767">
            <v>1.91</v>
          </cell>
          <cell r="I767">
            <v>43.82</v>
          </cell>
          <cell r="J767" t="str">
            <v>01.11.2001</v>
          </cell>
          <cell r="K767" t="str">
            <v>30.11.2018</v>
          </cell>
          <cell r="L767">
            <v>22</v>
          </cell>
          <cell r="M767" t="str">
            <v>Власні кошти</v>
          </cell>
          <cell r="N767" t="str">
            <v>ОЗ рах.91 БС 022003</v>
          </cell>
        </row>
        <row r="768">
          <cell r="C768" t="str">
            <v>КМ -10490008862/000</v>
          </cell>
          <cell r="D768">
            <v>104</v>
          </cell>
          <cell r="E768" t="str">
            <v>Група забезпечення виробництва АТ</v>
          </cell>
          <cell r="F768" t="str">
            <v>ГРИЦЕНКО МИКОЛА МИКОЛАЙОВИЧ</v>
          </cell>
          <cell r="G768">
            <v>245.34</v>
          </cell>
          <cell r="H768">
            <v>10.220000000000001</v>
          </cell>
          <cell r="I768">
            <v>235.12</v>
          </cell>
          <cell r="J768" t="str">
            <v>14.02.2012</v>
          </cell>
          <cell r="K768" t="str">
            <v>30.11.2018</v>
          </cell>
          <cell r="L768">
            <v>22</v>
          </cell>
          <cell r="M768" t="str">
            <v>Власні кошти</v>
          </cell>
          <cell r="N768" t="str">
            <v>ОЗ рах.91 БС 022003</v>
          </cell>
        </row>
        <row r="769">
          <cell r="C769" t="str">
            <v>КМ -10490008347/002</v>
          </cell>
          <cell r="D769">
            <v>104</v>
          </cell>
          <cell r="E769" t="str">
            <v>Група забезпечення виробництва АТ</v>
          </cell>
          <cell r="F769" t="str">
            <v>ГРИЦЕНКО МИКОЛА МИКОЛАЙОВИЧ</v>
          </cell>
          <cell r="G769">
            <v>183.33</v>
          </cell>
          <cell r="H769">
            <v>7.64</v>
          </cell>
          <cell r="I769">
            <v>175.69</v>
          </cell>
          <cell r="J769" t="str">
            <v>30.05.2011</v>
          </cell>
          <cell r="K769" t="str">
            <v>30.11.2018</v>
          </cell>
          <cell r="L769">
            <v>22</v>
          </cell>
          <cell r="M769" t="str">
            <v>Власні кошти</v>
          </cell>
          <cell r="N769" t="str">
            <v>ОЗ рах.91 БС 022003</v>
          </cell>
        </row>
        <row r="770">
          <cell r="C770" t="str">
            <v>КМ -10490008347/001</v>
          </cell>
          <cell r="D770">
            <v>104</v>
          </cell>
          <cell r="E770" t="str">
            <v>Група забезпечення виробництва АТ</v>
          </cell>
          <cell r="F770" t="str">
            <v>ГРИЦЕНКО МИКОЛА МИКОЛАЙОВИЧ</v>
          </cell>
          <cell r="G770">
            <v>513.14</v>
          </cell>
          <cell r="H770">
            <v>21.38</v>
          </cell>
          <cell r="I770">
            <v>491.76</v>
          </cell>
          <cell r="J770" t="str">
            <v>30.05.2011</v>
          </cell>
          <cell r="K770" t="str">
            <v>30.11.2018</v>
          </cell>
          <cell r="L770">
            <v>22</v>
          </cell>
          <cell r="M770" t="str">
            <v>Власні кошти</v>
          </cell>
          <cell r="N770" t="str">
            <v>ОЗ рах.91 БС 022003</v>
          </cell>
        </row>
        <row r="771">
          <cell r="C771" t="str">
            <v>АТ -10400142228/000</v>
          </cell>
          <cell r="D771">
            <v>104</v>
          </cell>
          <cell r="E771" t="str">
            <v>Група забезпечення виробництва АТ</v>
          </cell>
          <cell r="F771" t="str">
            <v>ГРИЦЕНКО МИКОЛА МИКОЛАЙОВИЧ</v>
          </cell>
          <cell r="G771">
            <v>18717.5</v>
          </cell>
          <cell r="H771">
            <v>0</v>
          </cell>
          <cell r="I771">
            <v>18717.5</v>
          </cell>
          <cell r="J771" t="str">
            <v>01.12.2018</v>
          </cell>
          <cell r="K771" t="str">
            <v>29.12.2018</v>
          </cell>
          <cell r="L771">
            <v>95</v>
          </cell>
          <cell r="M771" t="str">
            <v>Власні кошти</v>
          </cell>
          <cell r="N771" t="str">
            <v>ОЗ рах.91 БС 022002</v>
          </cell>
        </row>
        <row r="772">
          <cell r="C772" t="str">
            <v>АТ -10400142229/000</v>
          </cell>
          <cell r="D772">
            <v>104</v>
          </cell>
          <cell r="E772" t="str">
            <v>Група забезпечення виробництва АТ</v>
          </cell>
          <cell r="F772" t="str">
            <v>ГРИЦЕНКО МИКОЛА МИКОЛАЙОВИЧ</v>
          </cell>
          <cell r="G772">
            <v>13817.5</v>
          </cell>
          <cell r="H772">
            <v>0</v>
          </cell>
          <cell r="I772">
            <v>13817.5</v>
          </cell>
          <cell r="J772" t="str">
            <v>01.12.2018</v>
          </cell>
          <cell r="K772" t="str">
            <v>29.12.2018</v>
          </cell>
          <cell r="L772">
            <v>95</v>
          </cell>
          <cell r="M772" t="str">
            <v>Власні кошти</v>
          </cell>
          <cell r="N772" t="str">
            <v>ОЗ рах.91 БС 022002</v>
          </cell>
        </row>
        <row r="773">
          <cell r="C773" t="str">
            <v>АТ -10400142230/000</v>
          </cell>
          <cell r="D773">
            <v>104</v>
          </cell>
          <cell r="E773" t="str">
            <v>Група забезпечення виробництва АТ</v>
          </cell>
          <cell r="F773" t="str">
            <v>ГРИЦЕНКО МИКОЛА МИКОЛАЙОВИЧ</v>
          </cell>
          <cell r="G773">
            <v>13817.5</v>
          </cell>
          <cell r="H773">
            <v>0</v>
          </cell>
          <cell r="I773">
            <v>13817.5</v>
          </cell>
          <cell r="J773" t="str">
            <v>01.12.2018</v>
          </cell>
          <cell r="K773" t="str">
            <v>29.12.2018</v>
          </cell>
          <cell r="L773">
            <v>95</v>
          </cell>
          <cell r="M773" t="str">
            <v>Власні кошти</v>
          </cell>
          <cell r="N773" t="str">
            <v>ОЗ рах.91 БС 022002</v>
          </cell>
        </row>
        <row r="774">
          <cell r="C774" t="str">
            <v>АТ -10400142231/000</v>
          </cell>
          <cell r="D774">
            <v>104</v>
          </cell>
          <cell r="E774" t="str">
            <v>Група забезпечення виробництва АТ</v>
          </cell>
          <cell r="F774" t="str">
            <v>ГРИЦЕНКО МИКОЛА МИКОЛАЙОВИЧ</v>
          </cell>
          <cell r="G774">
            <v>13817.5</v>
          </cell>
          <cell r="H774">
            <v>0</v>
          </cell>
          <cell r="I774">
            <v>13817.5</v>
          </cell>
          <cell r="J774" t="str">
            <v>01.12.2018</v>
          </cell>
          <cell r="K774" t="str">
            <v>29.12.2018</v>
          </cell>
          <cell r="L774">
            <v>95</v>
          </cell>
          <cell r="M774" t="str">
            <v>Власні кошти</v>
          </cell>
          <cell r="N774" t="str">
            <v>ОЗ рах.91 БС 022002</v>
          </cell>
        </row>
        <row r="775">
          <cell r="C775" t="str">
            <v>АТ -10400142232/000</v>
          </cell>
          <cell r="D775">
            <v>104</v>
          </cell>
          <cell r="E775" t="str">
            <v>Група забезпечення виробництва АТ</v>
          </cell>
          <cell r="F775" t="str">
            <v>ГРИЦЕНКО МИКОЛА МИКОЛАЙОВИЧ</v>
          </cell>
          <cell r="G775">
            <v>13817.5</v>
          </cell>
          <cell r="H775">
            <v>0</v>
          </cell>
          <cell r="I775">
            <v>13817.5</v>
          </cell>
          <cell r="J775" t="str">
            <v>01.12.2018</v>
          </cell>
          <cell r="K775" t="str">
            <v>29.12.2018</v>
          </cell>
          <cell r="L775">
            <v>95</v>
          </cell>
          <cell r="M775" t="str">
            <v>Власні кошти</v>
          </cell>
          <cell r="N775" t="str">
            <v>ОЗ рах.91 БС 022002</v>
          </cell>
        </row>
        <row r="776">
          <cell r="C776" t="str">
            <v>АТ -10400142233/000</v>
          </cell>
          <cell r="D776">
            <v>104</v>
          </cell>
          <cell r="E776" t="str">
            <v>Група забезпечення виробництва АТ</v>
          </cell>
          <cell r="F776" t="str">
            <v>ГРИЦЕНКО МИКОЛА МИКОЛАЙОВИЧ</v>
          </cell>
          <cell r="G776">
            <v>13817.5</v>
          </cell>
          <cell r="H776">
            <v>0</v>
          </cell>
          <cell r="I776">
            <v>13817.5</v>
          </cell>
          <cell r="J776" t="str">
            <v>01.12.2018</v>
          </cell>
          <cell r="K776" t="str">
            <v>29.12.2018</v>
          </cell>
          <cell r="L776">
            <v>95</v>
          </cell>
          <cell r="M776" t="str">
            <v>Власні кошти</v>
          </cell>
          <cell r="N776" t="str">
            <v>ОЗ рах.91 БС 022002</v>
          </cell>
        </row>
        <row r="777">
          <cell r="C777" t="str">
            <v>АТ -10400142234/000</v>
          </cell>
          <cell r="D777">
            <v>104</v>
          </cell>
          <cell r="E777" t="str">
            <v>Група забезпечення виробництва АТ</v>
          </cell>
          <cell r="F777" t="str">
            <v>ГРИЦЕНКО МИКОЛА МИКОЛАЙОВИЧ</v>
          </cell>
          <cell r="G777">
            <v>13817.5</v>
          </cell>
          <cell r="H777">
            <v>0</v>
          </cell>
          <cell r="I777">
            <v>13817.5</v>
          </cell>
          <cell r="J777" t="str">
            <v>01.12.2018</v>
          </cell>
          <cell r="K777" t="str">
            <v>29.12.2018</v>
          </cell>
          <cell r="L777">
            <v>95</v>
          </cell>
          <cell r="M777" t="str">
            <v>Власні кошти</v>
          </cell>
          <cell r="N777" t="str">
            <v>ОЗ рах.91 БС 022002</v>
          </cell>
        </row>
        <row r="778">
          <cell r="C778" t="str">
            <v>АТ -10400142235/000</v>
          </cell>
          <cell r="D778">
            <v>104</v>
          </cell>
          <cell r="E778" t="str">
            <v>Група забезпечення виробництва АТ</v>
          </cell>
          <cell r="F778" t="str">
            <v>ГРИЦЕНКО МИКОЛА МИКОЛАЙОВИЧ</v>
          </cell>
          <cell r="G778">
            <v>11730</v>
          </cell>
          <cell r="H778">
            <v>0</v>
          </cell>
          <cell r="I778">
            <v>11730</v>
          </cell>
          <cell r="J778" t="str">
            <v>01.12.2018</v>
          </cell>
          <cell r="K778" t="str">
            <v>29.12.2018</v>
          </cell>
          <cell r="L778">
            <v>95</v>
          </cell>
          <cell r="M778" t="str">
            <v>Власні кошти</v>
          </cell>
          <cell r="N778" t="str">
            <v>ОЗ рах.91 БС 022002</v>
          </cell>
        </row>
        <row r="779">
          <cell r="C779" t="str">
            <v>АТ -10400142236/000</v>
          </cell>
          <cell r="D779">
            <v>104</v>
          </cell>
          <cell r="E779" t="str">
            <v>Група забезпечення виробництва АТ</v>
          </cell>
          <cell r="F779" t="str">
            <v>ГРИЦЕНКО МИКОЛА МИКОЛАЙОВИЧ</v>
          </cell>
          <cell r="G779">
            <v>11730</v>
          </cell>
          <cell r="H779">
            <v>0</v>
          </cell>
          <cell r="I779">
            <v>11730</v>
          </cell>
          <cell r="J779" t="str">
            <v>01.12.2018</v>
          </cell>
          <cell r="K779" t="str">
            <v>29.12.2018</v>
          </cell>
          <cell r="L779">
            <v>95</v>
          </cell>
          <cell r="M779" t="str">
            <v>Власні кошти</v>
          </cell>
          <cell r="N779" t="str">
            <v>ОЗ рах.91 БС 022002</v>
          </cell>
        </row>
        <row r="780">
          <cell r="C780" t="str">
            <v>АТ -10400142237/000</v>
          </cell>
          <cell r="D780">
            <v>104</v>
          </cell>
          <cell r="E780" t="str">
            <v>Група забезпечення виробництва АТ</v>
          </cell>
          <cell r="F780" t="str">
            <v>ГРИЦЕНКО МИКОЛА МИКОЛАЙОВИЧ</v>
          </cell>
          <cell r="G780">
            <v>11730</v>
          </cell>
          <cell r="H780">
            <v>0</v>
          </cell>
          <cell r="I780">
            <v>11730</v>
          </cell>
          <cell r="J780" t="str">
            <v>01.12.2018</v>
          </cell>
          <cell r="K780" t="str">
            <v>29.12.2018</v>
          </cell>
          <cell r="L780">
            <v>95</v>
          </cell>
          <cell r="M780" t="str">
            <v>Власні кошти</v>
          </cell>
          <cell r="N780" t="str">
            <v>ОЗ рах.91 БС 022002</v>
          </cell>
        </row>
        <row r="781">
          <cell r="C781" t="str">
            <v>АТ -10400142238/000</v>
          </cell>
          <cell r="D781">
            <v>104</v>
          </cell>
          <cell r="E781" t="str">
            <v>Група забезпечення виробництва АТ</v>
          </cell>
          <cell r="F781" t="str">
            <v>ГРИЦЕНКО МИКОЛА МИКОЛАЙОВИЧ</v>
          </cell>
          <cell r="G781">
            <v>11730</v>
          </cell>
          <cell r="H781">
            <v>0</v>
          </cell>
          <cell r="I781">
            <v>11730</v>
          </cell>
          <cell r="J781" t="str">
            <v>01.12.2018</v>
          </cell>
          <cell r="K781" t="str">
            <v>29.12.2018</v>
          </cell>
          <cell r="L781">
            <v>95</v>
          </cell>
          <cell r="M781" t="str">
            <v>Власні кошти</v>
          </cell>
          <cell r="N781" t="str">
            <v>ОЗ рах.91 БС 022002</v>
          </cell>
        </row>
        <row r="782">
          <cell r="C782" t="str">
            <v>АТ -10400142239/000</v>
          </cell>
          <cell r="D782">
            <v>104</v>
          </cell>
          <cell r="E782" t="str">
            <v>Група забезпечення виробництва АТ</v>
          </cell>
          <cell r="F782" t="str">
            <v>ГРИЦЕНКО МИКОЛА МИКОЛАЙОВИЧ</v>
          </cell>
          <cell r="G782">
            <v>11730</v>
          </cell>
          <cell r="H782">
            <v>0</v>
          </cell>
          <cell r="I782">
            <v>11730</v>
          </cell>
          <cell r="J782" t="str">
            <v>01.12.2018</v>
          </cell>
          <cell r="K782" t="str">
            <v>29.12.2018</v>
          </cell>
          <cell r="L782">
            <v>95</v>
          </cell>
          <cell r="M782" t="str">
            <v>Власні кошти</v>
          </cell>
          <cell r="N782" t="str">
            <v>ОЗ рах.91 БС 022002</v>
          </cell>
        </row>
        <row r="783">
          <cell r="C783" t="str">
            <v>АТ -10400142240/000</v>
          </cell>
          <cell r="D783">
            <v>104</v>
          </cell>
          <cell r="E783" t="str">
            <v>Група забезпечення виробництва АТ</v>
          </cell>
          <cell r="F783" t="str">
            <v>ГРИЦЕНКО МИКОЛА МИКОЛАЙОВИЧ</v>
          </cell>
          <cell r="G783">
            <v>11730</v>
          </cell>
          <cell r="H783">
            <v>0</v>
          </cell>
          <cell r="I783">
            <v>11730</v>
          </cell>
          <cell r="J783" t="str">
            <v>01.12.2018</v>
          </cell>
          <cell r="K783" t="str">
            <v>29.12.2018</v>
          </cell>
          <cell r="L783">
            <v>95</v>
          </cell>
          <cell r="M783" t="str">
            <v>Власні кошти</v>
          </cell>
          <cell r="N783" t="str">
            <v>ОЗ рах.91 БС 022002</v>
          </cell>
        </row>
        <row r="784">
          <cell r="C784" t="str">
            <v>АТ -10400142241/000</v>
          </cell>
          <cell r="D784">
            <v>104</v>
          </cell>
          <cell r="E784" t="str">
            <v>Група забезпечення виробництва АТ</v>
          </cell>
          <cell r="F784" t="str">
            <v>ГРИЦЕНКО МИКОЛА МИКОЛАЙОВИЧ</v>
          </cell>
          <cell r="G784">
            <v>11730</v>
          </cell>
          <cell r="H784">
            <v>0</v>
          </cell>
          <cell r="I784">
            <v>11730</v>
          </cell>
          <cell r="J784" t="str">
            <v>01.12.2018</v>
          </cell>
          <cell r="K784" t="str">
            <v>29.12.2018</v>
          </cell>
          <cell r="L784">
            <v>95</v>
          </cell>
          <cell r="M784" t="str">
            <v>Власні кошти</v>
          </cell>
          <cell r="N784" t="str">
            <v>ОЗ рах.91 БС 022002</v>
          </cell>
        </row>
        <row r="785">
          <cell r="C785" t="str">
            <v>АТ -10400142242/000</v>
          </cell>
          <cell r="D785">
            <v>104</v>
          </cell>
          <cell r="E785" t="str">
            <v>Група забезпечення виробництва АТ</v>
          </cell>
          <cell r="F785" t="str">
            <v>ГРИЦЕНКО МИКОЛА МИКОЛАЙОВИЧ</v>
          </cell>
          <cell r="G785">
            <v>11730</v>
          </cell>
          <cell r="H785">
            <v>0</v>
          </cell>
          <cell r="I785">
            <v>11730</v>
          </cell>
          <cell r="J785" t="str">
            <v>01.12.2018</v>
          </cell>
          <cell r="K785" t="str">
            <v>29.12.2018</v>
          </cell>
          <cell r="L785">
            <v>95</v>
          </cell>
          <cell r="M785" t="str">
            <v>Власні кошти</v>
          </cell>
          <cell r="N785" t="str">
            <v>ОЗ рах.91 БС 022002</v>
          </cell>
        </row>
        <row r="786">
          <cell r="C786" t="str">
            <v>АТ -10400142243/000</v>
          </cell>
          <cell r="D786">
            <v>104</v>
          </cell>
          <cell r="E786" t="str">
            <v>Група забезпечення виробництва АТ</v>
          </cell>
          <cell r="F786" t="str">
            <v>ГРИЦЕНКО МИКОЛА МИКОЛАЙОВИЧ</v>
          </cell>
          <cell r="G786">
            <v>11730</v>
          </cell>
          <cell r="H786">
            <v>0</v>
          </cell>
          <cell r="I786">
            <v>11730</v>
          </cell>
          <cell r="J786" t="str">
            <v>01.12.2018</v>
          </cell>
          <cell r="K786" t="str">
            <v>29.12.2018</v>
          </cell>
          <cell r="L786">
            <v>95</v>
          </cell>
          <cell r="M786" t="str">
            <v>Власні кошти</v>
          </cell>
          <cell r="N786" t="str">
            <v>ОЗ рах.91 БС 022002</v>
          </cell>
        </row>
        <row r="787">
          <cell r="C787" t="str">
            <v>АТ -10400142244/000</v>
          </cell>
          <cell r="D787">
            <v>104</v>
          </cell>
          <cell r="E787" t="str">
            <v>Група забезпечення виробництва АТ</v>
          </cell>
          <cell r="F787" t="str">
            <v>ГРИЦЕНКО МИКОЛА МИКОЛАЙОВИЧ</v>
          </cell>
          <cell r="G787">
            <v>11730</v>
          </cell>
          <cell r="H787">
            <v>0</v>
          </cell>
          <cell r="I787">
            <v>11730</v>
          </cell>
          <cell r="J787" t="str">
            <v>01.12.2018</v>
          </cell>
          <cell r="K787" t="str">
            <v>29.12.2018</v>
          </cell>
          <cell r="L787">
            <v>95</v>
          </cell>
          <cell r="M787" t="str">
            <v>Власні кошти</v>
          </cell>
          <cell r="N787" t="str">
            <v>ОЗ рах.91 БС 022002</v>
          </cell>
        </row>
        <row r="788">
          <cell r="C788" t="str">
            <v>АТ -10400142245/000</v>
          </cell>
          <cell r="D788">
            <v>104</v>
          </cell>
          <cell r="E788" t="str">
            <v>Група забезпечення виробництва АТ</v>
          </cell>
          <cell r="F788" t="str">
            <v>ГРИЦЕНКО МИКОЛА МИКОЛАЙОВИЧ</v>
          </cell>
          <cell r="G788">
            <v>11730</v>
          </cell>
          <cell r="H788">
            <v>0</v>
          </cell>
          <cell r="I788">
            <v>11730</v>
          </cell>
          <cell r="J788" t="str">
            <v>01.12.2018</v>
          </cell>
          <cell r="K788" t="str">
            <v>29.12.2018</v>
          </cell>
          <cell r="L788">
            <v>95</v>
          </cell>
          <cell r="M788" t="str">
            <v>Власні кошти</v>
          </cell>
          <cell r="N788" t="str">
            <v>ОЗ рах.91 БС 022002</v>
          </cell>
        </row>
        <row r="789">
          <cell r="C789" t="str">
            <v>АТ -10400142246/000</v>
          </cell>
          <cell r="D789">
            <v>104</v>
          </cell>
          <cell r="E789" t="str">
            <v>Група забезпечення виробництва АТ</v>
          </cell>
          <cell r="F789" t="str">
            <v>ГРИЦЕНКО МИКОЛА МИКОЛАЙОВИЧ</v>
          </cell>
          <cell r="G789">
            <v>11730</v>
          </cell>
          <cell r="H789">
            <v>0</v>
          </cell>
          <cell r="I789">
            <v>11730</v>
          </cell>
          <cell r="J789" t="str">
            <v>01.12.2018</v>
          </cell>
          <cell r="K789" t="str">
            <v>29.12.2018</v>
          </cell>
          <cell r="L789">
            <v>95</v>
          </cell>
          <cell r="M789" t="str">
            <v>Власні кошти</v>
          </cell>
          <cell r="N789" t="str">
            <v>ОЗ рах.91 БС 022002</v>
          </cell>
        </row>
        <row r="790">
          <cell r="C790" t="str">
            <v>АТ -10400142247/000</v>
          </cell>
          <cell r="D790">
            <v>104</v>
          </cell>
          <cell r="E790" t="str">
            <v>Група забезпечення виробництва АТ</v>
          </cell>
          <cell r="F790" t="str">
            <v>ГРИЦЕНКО МИКОЛА МИКОЛАЙОВИЧ</v>
          </cell>
          <cell r="G790">
            <v>11730</v>
          </cell>
          <cell r="H790">
            <v>0</v>
          </cell>
          <cell r="I790">
            <v>11730</v>
          </cell>
          <cell r="J790" t="str">
            <v>01.12.2018</v>
          </cell>
          <cell r="K790" t="str">
            <v>29.12.2018</v>
          </cell>
          <cell r="L790">
            <v>95</v>
          </cell>
          <cell r="M790" t="str">
            <v>Власні кошти</v>
          </cell>
          <cell r="N790" t="str">
            <v>ОЗ рах.91 БС 022002</v>
          </cell>
        </row>
        <row r="791">
          <cell r="C791" t="str">
            <v>АТ -10400142248/000</v>
          </cell>
          <cell r="D791">
            <v>104</v>
          </cell>
          <cell r="E791" t="str">
            <v>Група забезпечення виробництва АТ</v>
          </cell>
          <cell r="F791" t="str">
            <v>ГРИЦЕНКО МИКОЛА МИКОЛАЙОВИЧ</v>
          </cell>
          <cell r="G791">
            <v>11730</v>
          </cell>
          <cell r="H791">
            <v>0</v>
          </cell>
          <cell r="I791">
            <v>11730</v>
          </cell>
          <cell r="J791" t="str">
            <v>01.12.2018</v>
          </cell>
          <cell r="K791" t="str">
            <v>29.12.2018</v>
          </cell>
          <cell r="L791">
            <v>95</v>
          </cell>
          <cell r="M791" t="str">
            <v>Власні кошти</v>
          </cell>
          <cell r="N791" t="str">
            <v>ОЗ рах.91 БС 022002</v>
          </cell>
        </row>
        <row r="792">
          <cell r="C792" t="str">
            <v>АТ -10400142249/000</v>
          </cell>
          <cell r="D792">
            <v>104</v>
          </cell>
          <cell r="E792" t="str">
            <v>Група забезпечення виробництва АТ</v>
          </cell>
          <cell r="F792" t="str">
            <v>ГРИЦЕНКО МИКОЛА МИКОЛАЙОВИЧ</v>
          </cell>
          <cell r="G792">
            <v>11730</v>
          </cell>
          <cell r="H792">
            <v>0</v>
          </cell>
          <cell r="I792">
            <v>11730</v>
          </cell>
          <cell r="J792" t="str">
            <v>01.12.2018</v>
          </cell>
          <cell r="K792" t="str">
            <v>29.12.2018</v>
          </cell>
          <cell r="L792">
            <v>95</v>
          </cell>
          <cell r="M792" t="str">
            <v>Власні кошти</v>
          </cell>
          <cell r="N792" t="str">
            <v>ОЗ рах.91 БС 022002</v>
          </cell>
        </row>
        <row r="793">
          <cell r="C793" t="str">
            <v>АТ -10400142250/000</v>
          </cell>
          <cell r="D793">
            <v>104</v>
          </cell>
          <cell r="E793" t="str">
            <v>Група забезпечення виробництва АТ</v>
          </cell>
          <cell r="F793" t="str">
            <v>ГРИЦЕНКО МИКОЛА МИКОЛАЙОВИЧ</v>
          </cell>
          <cell r="G793">
            <v>11730</v>
          </cell>
          <cell r="H793">
            <v>0</v>
          </cell>
          <cell r="I793">
            <v>11730</v>
          </cell>
          <cell r="J793" t="str">
            <v>01.12.2018</v>
          </cell>
          <cell r="K793" t="str">
            <v>29.12.2018</v>
          </cell>
          <cell r="L793">
            <v>95</v>
          </cell>
          <cell r="M793" t="str">
            <v>Власні кошти</v>
          </cell>
          <cell r="N793" t="str">
            <v>ОЗ рах.91 БС 022002</v>
          </cell>
        </row>
        <row r="794">
          <cell r="C794" t="str">
            <v>СЕА-10310000161/000</v>
          </cell>
          <cell r="D794">
            <v>103</v>
          </cell>
          <cell r="E794" t="str">
            <v>Автоколона № 1</v>
          </cell>
          <cell r="F794" t="str">
            <v>ГОРГОЦЬКИЙ ОЛЕКСАНДР ВАСИЛЬОВИЧ</v>
          </cell>
          <cell r="G794">
            <v>502817.35</v>
          </cell>
          <cell r="H794">
            <v>34656</v>
          </cell>
          <cell r="I794">
            <v>468161.35</v>
          </cell>
          <cell r="J794" t="str">
            <v>01.01.1988</v>
          </cell>
          <cell r="K794" t="str">
            <v>31.05.2018</v>
          </cell>
          <cell r="L794">
            <v>172</v>
          </cell>
          <cell r="M794" t="str">
            <v>За рішенням КМДА</v>
          </cell>
          <cell r="N794" t="str">
            <v>ОЗ рах.231 БС 011001 Передавання т/е КТМ</v>
          </cell>
        </row>
        <row r="795">
          <cell r="C795" t="str">
            <v>СЕА-10310000160/000</v>
          </cell>
          <cell r="D795">
            <v>103</v>
          </cell>
          <cell r="E795" t="str">
            <v>Автоколона № 1</v>
          </cell>
          <cell r="F795" t="str">
            <v>ГОРГОЦЬКИЙ ОЛЕКСАНДР ВАСИЛЬОВИЧ</v>
          </cell>
          <cell r="G795">
            <v>52020.49</v>
          </cell>
          <cell r="H795">
            <v>3095.49</v>
          </cell>
          <cell r="I795">
            <v>48925</v>
          </cell>
          <cell r="J795" t="str">
            <v>01.01.1988</v>
          </cell>
          <cell r="K795" t="str">
            <v>31.05.2018</v>
          </cell>
          <cell r="L795">
            <v>232</v>
          </cell>
          <cell r="M795" t="str">
            <v>За рішенням КМДА</v>
          </cell>
          <cell r="N795" t="str">
            <v>ОЗ рах.91 БС 022001</v>
          </cell>
        </row>
        <row r="796">
          <cell r="C796" t="str">
            <v>СЕА-10310000159/000</v>
          </cell>
          <cell r="D796">
            <v>103</v>
          </cell>
          <cell r="E796" t="str">
            <v>Автоколона № 1</v>
          </cell>
          <cell r="F796" t="str">
            <v>ГОРГОЦЬКИЙ ОЛЕКСАНДР ВАСИЛЬОВИЧ</v>
          </cell>
          <cell r="G796">
            <v>56148.12</v>
          </cell>
          <cell r="H796">
            <v>3341.12</v>
          </cell>
          <cell r="I796">
            <v>52807</v>
          </cell>
          <cell r="J796" t="str">
            <v>01.01.1988</v>
          </cell>
          <cell r="K796" t="str">
            <v>31.05.2018</v>
          </cell>
          <cell r="L796">
            <v>232</v>
          </cell>
          <cell r="M796" t="str">
            <v>За рішенням КМДА</v>
          </cell>
          <cell r="N796" t="str">
            <v>ОЗ рах.231 БС 011001 Передавання т/е КТМ</v>
          </cell>
        </row>
        <row r="797">
          <cell r="C797" t="str">
            <v>СЕА-10310000158/000</v>
          </cell>
          <cell r="D797">
            <v>103</v>
          </cell>
          <cell r="E797" t="str">
            <v>Автоколона № 1</v>
          </cell>
          <cell r="F797" t="str">
            <v>ГОРГОЦЬКИЙ ОЛЕКСАНДР ВАСИЛЬОВИЧ</v>
          </cell>
          <cell r="G797">
            <v>193268.97</v>
          </cell>
          <cell r="H797">
            <v>22995.42</v>
          </cell>
          <cell r="I797">
            <v>170273.55</v>
          </cell>
          <cell r="J797" t="str">
            <v>01.01.1988</v>
          </cell>
          <cell r="K797" t="str">
            <v>31.05.2018</v>
          </cell>
          <cell r="L797">
            <v>172</v>
          </cell>
          <cell r="M797" t="str">
            <v>За рішенням КМДА</v>
          </cell>
          <cell r="N797" t="str">
            <v>ОЗ рах.231 БС 011001 Передавання т/е КТМ</v>
          </cell>
        </row>
        <row r="798">
          <cell r="C798" t="str">
            <v>СЕА-10310000157/000</v>
          </cell>
          <cell r="D798">
            <v>103</v>
          </cell>
          <cell r="E798" t="str">
            <v>Автоколона № 1</v>
          </cell>
          <cell r="F798" t="str">
            <v>ГОРГОЦЬКИЙ ОЛЕКСАНДР ВАСИЛЬОВИЧ</v>
          </cell>
          <cell r="G798">
            <v>580885.47</v>
          </cell>
          <cell r="H798">
            <v>34565.74</v>
          </cell>
          <cell r="I798">
            <v>546319.73</v>
          </cell>
          <cell r="J798" t="str">
            <v>01.01.1988</v>
          </cell>
          <cell r="K798" t="str">
            <v>31.05.2018</v>
          </cell>
          <cell r="L798">
            <v>232</v>
          </cell>
          <cell r="M798" t="str">
            <v>За рішенням КМДА</v>
          </cell>
          <cell r="N798" t="str">
            <v>ОЗ рах.231 БС 011001 Передавання т/е КТМ</v>
          </cell>
        </row>
        <row r="799">
          <cell r="C799" t="str">
            <v>СЕА-10310000156/000</v>
          </cell>
          <cell r="D799">
            <v>103</v>
          </cell>
          <cell r="E799" t="str">
            <v>Автоколона № 1</v>
          </cell>
          <cell r="F799" t="str">
            <v>ГОРГОЦЬКИЙ ОЛЕКСАНДР ВАСИЛЬОВИЧ</v>
          </cell>
          <cell r="G799">
            <v>23087695.010000002</v>
          </cell>
          <cell r="H799">
            <v>1034912.17</v>
          </cell>
          <cell r="I799">
            <v>22052782.84</v>
          </cell>
          <cell r="J799" t="str">
            <v>01.01.1988</v>
          </cell>
          <cell r="K799" t="str">
            <v>31.05.2018</v>
          </cell>
          <cell r="L799">
            <v>232</v>
          </cell>
          <cell r="M799" t="str">
            <v>За рішенням КМДА</v>
          </cell>
          <cell r="N799" t="str">
            <v>ОЗ рах.231 БС 011001 Передавання т/е КТМ</v>
          </cell>
        </row>
        <row r="800">
          <cell r="C800" t="str">
            <v>СЕА-10310000155/000</v>
          </cell>
          <cell r="D800">
            <v>103</v>
          </cell>
          <cell r="E800" t="str">
            <v>Автоколона № 1</v>
          </cell>
          <cell r="F800" t="str">
            <v>ГОРГОЦЬКИЙ ОЛЕКСАНДР ВАСИЛЬОВИЧ</v>
          </cell>
          <cell r="G800">
            <v>2981069.36</v>
          </cell>
          <cell r="H800">
            <v>177389.13</v>
          </cell>
          <cell r="I800">
            <v>2803680.23</v>
          </cell>
          <cell r="J800" t="str">
            <v>01.01.1988</v>
          </cell>
          <cell r="K800" t="str">
            <v>31.05.2018</v>
          </cell>
          <cell r="L800">
            <v>232</v>
          </cell>
          <cell r="M800" t="str">
            <v>За рішенням КМДА</v>
          </cell>
          <cell r="N800" t="str">
            <v>ОЗ рах.91 БС 022001</v>
          </cell>
        </row>
        <row r="801">
          <cell r="C801" t="str">
            <v>СЕА-10310000160/001</v>
          </cell>
          <cell r="D801">
            <v>103</v>
          </cell>
          <cell r="E801" t="str">
            <v>Автоколона № 1</v>
          </cell>
          <cell r="F801" t="str">
            <v>ГОРГОЦЬКИЙ ОЛЕКСАНДР ВАСИЛЬОВИЧ</v>
          </cell>
          <cell r="G801">
            <v>36600</v>
          </cell>
          <cell r="H801">
            <v>5444.72</v>
          </cell>
          <cell r="I801">
            <v>31155.279999999999</v>
          </cell>
          <cell r="J801" t="str">
            <v>01.08.2011</v>
          </cell>
          <cell r="K801" t="str">
            <v>31.05.2018</v>
          </cell>
          <cell r="L801">
            <v>232</v>
          </cell>
          <cell r="M801" t="str">
            <v>За рішенням КМДА</v>
          </cell>
          <cell r="N801" t="str">
            <v>ОЗ рах.91 БС 022001</v>
          </cell>
        </row>
        <row r="802">
          <cell r="C802" t="str">
            <v>СЕА-10310000155/001</v>
          </cell>
          <cell r="D802">
            <v>103</v>
          </cell>
          <cell r="E802" t="str">
            <v>Автоколона № 1</v>
          </cell>
          <cell r="F802" t="str">
            <v>ГОРГОЦЬКИЙ ОЛЕКСАНДР ВАСИЛЬОВИЧ</v>
          </cell>
          <cell r="G802">
            <v>8740</v>
          </cell>
          <cell r="H802">
            <v>1300.29</v>
          </cell>
          <cell r="I802">
            <v>7439.71</v>
          </cell>
          <cell r="J802" t="str">
            <v>01.11.2010</v>
          </cell>
          <cell r="K802" t="str">
            <v>31.05.2018</v>
          </cell>
          <cell r="L802">
            <v>232</v>
          </cell>
          <cell r="M802" t="str">
            <v>За рішенням КМДА</v>
          </cell>
          <cell r="N802" t="str">
            <v>ОЗ рах.91 БС 022001</v>
          </cell>
        </row>
        <row r="803">
          <cell r="C803" t="str">
            <v>СЕА-10310000155/002</v>
          </cell>
          <cell r="D803">
            <v>103</v>
          </cell>
          <cell r="E803" t="str">
            <v>Автоколона № 1</v>
          </cell>
          <cell r="F803" t="str">
            <v>ГОРГОЦЬКИЙ ОЛЕКСАНДР ВАСИЛЬОВИЧ</v>
          </cell>
          <cell r="G803">
            <v>174000</v>
          </cell>
          <cell r="H803">
            <v>25884.45</v>
          </cell>
          <cell r="I803">
            <v>148115.54999999999</v>
          </cell>
          <cell r="J803" t="str">
            <v>01.12.2011</v>
          </cell>
          <cell r="K803" t="str">
            <v>31.05.2018</v>
          </cell>
          <cell r="L803">
            <v>232</v>
          </cell>
          <cell r="M803" t="str">
            <v>За рішенням КМДА</v>
          </cell>
          <cell r="N803" t="str">
            <v>ОЗ рах.91 БС 022001</v>
          </cell>
        </row>
        <row r="804">
          <cell r="C804" t="str">
            <v>СЕА-10310000167/000</v>
          </cell>
          <cell r="D804">
            <v>103</v>
          </cell>
          <cell r="E804" t="str">
            <v>Автоколона № 1</v>
          </cell>
          <cell r="F804" t="str">
            <v>ГОРГОЦЬКИЙ ОЛЕКСАНДР ВАСИЛЬОВИЧ</v>
          </cell>
          <cell r="G804">
            <v>6848.85</v>
          </cell>
          <cell r="H804">
            <v>501.45</v>
          </cell>
          <cell r="I804">
            <v>6347.4</v>
          </cell>
          <cell r="J804" t="str">
            <v>01.04.2001</v>
          </cell>
          <cell r="K804" t="str">
            <v>31.05.2018</v>
          </cell>
          <cell r="L804">
            <v>172</v>
          </cell>
          <cell r="M804" t="str">
            <v>За рішенням КМДА</v>
          </cell>
          <cell r="N804" t="str">
            <v>ОЗ рах.231 БС 011001 Передавання т/е КТМ</v>
          </cell>
        </row>
        <row r="805">
          <cell r="C805" t="str">
            <v>СЕА-10310000162/000</v>
          </cell>
          <cell r="D805">
            <v>103</v>
          </cell>
          <cell r="E805" t="str">
            <v>Автоколона № 1</v>
          </cell>
          <cell r="F805" t="str">
            <v>ГОРГОЦЬКИЙ ОЛЕКСАНДР ВАСИЛЬОВИЧ</v>
          </cell>
          <cell r="G805">
            <v>18093.84</v>
          </cell>
          <cell r="H805">
            <v>2877.42</v>
          </cell>
          <cell r="I805">
            <v>15216.42</v>
          </cell>
          <cell r="J805" t="str">
            <v>01.02.2001</v>
          </cell>
          <cell r="K805" t="str">
            <v>31.05.2018</v>
          </cell>
          <cell r="L805">
            <v>172</v>
          </cell>
          <cell r="M805" t="str">
            <v>За рішенням КМДА</v>
          </cell>
          <cell r="N805" t="str">
            <v>ОЗ рах.231 БС 011001 Передавання т/е КТМ</v>
          </cell>
        </row>
        <row r="806">
          <cell r="C806" t="str">
            <v>СЕА-10310000163/000</v>
          </cell>
          <cell r="D806">
            <v>103</v>
          </cell>
          <cell r="E806" t="str">
            <v>Автоколона № 1</v>
          </cell>
          <cell r="F806" t="str">
            <v>ГОРГОЦЬКИЙ ОЛЕКСАНДР ВАСИЛЬОВИЧ</v>
          </cell>
          <cell r="G806">
            <v>2183600.79</v>
          </cell>
          <cell r="H806">
            <v>77051.53</v>
          </cell>
          <cell r="I806">
            <v>2106549.2599999998</v>
          </cell>
          <cell r="J806" t="str">
            <v>01.01.1988</v>
          </cell>
          <cell r="K806" t="str">
            <v>31.05.2018</v>
          </cell>
          <cell r="L806">
            <v>112</v>
          </cell>
          <cell r="M806" t="str">
            <v>За рішенням КМДА</v>
          </cell>
          <cell r="N806" t="str">
            <v>ОЗ рах.949 БС 172001</v>
          </cell>
          <cell r="O806" t="str">
            <v>!</v>
          </cell>
        </row>
        <row r="807">
          <cell r="C807" t="str">
            <v>СЕА-10310000164/000</v>
          </cell>
          <cell r="D807">
            <v>103</v>
          </cell>
          <cell r="E807" t="str">
            <v>Автоколона № 1</v>
          </cell>
          <cell r="F807" t="str">
            <v>ГОРГОЦЬКИЙ ОЛЕКСАНДР ВАСИЛЬОВИЧ</v>
          </cell>
          <cell r="G807">
            <v>111644.93</v>
          </cell>
          <cell r="H807">
            <v>3939.53</v>
          </cell>
          <cell r="I807">
            <v>107705.4</v>
          </cell>
          <cell r="J807" t="str">
            <v>01.01.1988</v>
          </cell>
          <cell r="K807" t="str">
            <v>31.05.2018</v>
          </cell>
          <cell r="L807">
            <v>112</v>
          </cell>
          <cell r="M807" t="str">
            <v>За рішенням КМДА</v>
          </cell>
          <cell r="N807" t="str">
            <v>ОЗ рах.949 БС 172001</v>
          </cell>
          <cell r="O807" t="str">
            <v>!</v>
          </cell>
        </row>
        <row r="808">
          <cell r="C808" t="str">
            <v>СЕА-10310000165/000</v>
          </cell>
          <cell r="D808">
            <v>103</v>
          </cell>
          <cell r="E808" t="str">
            <v>Автоколона № 1</v>
          </cell>
          <cell r="F808" t="str">
            <v>ГОРГОЦЬКИЙ ОЛЕКСАНДР ВАСИЛЬОВИЧ</v>
          </cell>
          <cell r="G808">
            <v>6848.85</v>
          </cell>
          <cell r="H808">
            <v>501.45</v>
          </cell>
          <cell r="I808">
            <v>6347.4</v>
          </cell>
          <cell r="J808" t="str">
            <v>01.04.2001</v>
          </cell>
          <cell r="K808" t="str">
            <v>31.05.2018</v>
          </cell>
          <cell r="L808">
            <v>172</v>
          </cell>
          <cell r="M808" t="str">
            <v>За рішенням КМДА</v>
          </cell>
          <cell r="N808" t="str">
            <v>ОЗ рах.231 БС 011001 Передавання т/е КТМ</v>
          </cell>
        </row>
        <row r="809">
          <cell r="C809" t="str">
            <v>СЕА-10310000166/000</v>
          </cell>
          <cell r="D809">
            <v>103</v>
          </cell>
          <cell r="E809" t="str">
            <v>Автоколона № 1</v>
          </cell>
          <cell r="F809" t="str">
            <v>ГОРГОЦЬКИЙ ОЛЕКСАНДР ВАСИЛЬОВИЧ</v>
          </cell>
          <cell r="G809">
            <v>21953.85</v>
          </cell>
          <cell r="H809">
            <v>1941.26</v>
          </cell>
          <cell r="I809">
            <v>20012.59</v>
          </cell>
          <cell r="J809" t="str">
            <v>01.01.1988</v>
          </cell>
          <cell r="K809" t="str">
            <v>31.05.2018</v>
          </cell>
          <cell r="L809">
            <v>112</v>
          </cell>
          <cell r="M809" t="str">
            <v>За рішенням КМДА</v>
          </cell>
          <cell r="N809" t="str">
            <v>ОЗ рах.949 БС 172001</v>
          </cell>
          <cell r="O809" t="str">
            <v>!</v>
          </cell>
        </row>
        <row r="810">
          <cell r="C810" t="str">
            <v>СЕА-10310000170/000</v>
          </cell>
          <cell r="D810">
            <v>103</v>
          </cell>
          <cell r="E810" t="str">
            <v>Автоколона № 1</v>
          </cell>
          <cell r="F810" t="str">
            <v>ГОРГОЦЬКИЙ ОЛЕКСАНДР ВАСИЛЬОВИЧ</v>
          </cell>
          <cell r="G810">
            <v>3410.26</v>
          </cell>
          <cell r="H810">
            <v>301.52999999999997</v>
          </cell>
          <cell r="I810">
            <v>3108.73</v>
          </cell>
          <cell r="J810" t="str">
            <v>01.01.1988</v>
          </cell>
          <cell r="K810" t="str">
            <v>31.05.2018</v>
          </cell>
          <cell r="L810">
            <v>112</v>
          </cell>
          <cell r="M810" t="str">
            <v>За рішенням КМДА</v>
          </cell>
          <cell r="N810" t="str">
            <v>ОЗ рах.949 БС 172001</v>
          </cell>
          <cell r="O810" t="str">
            <v>!</v>
          </cell>
        </row>
        <row r="811">
          <cell r="C811" t="str">
            <v>СЕА-10310000171/000</v>
          </cell>
          <cell r="D811">
            <v>103</v>
          </cell>
          <cell r="E811" t="str">
            <v>Автоколона № 1</v>
          </cell>
          <cell r="F811" t="str">
            <v>ГОРГОЦЬКИЙ ОЛЕКСАНДР ВАСИЛЬОВИЧ</v>
          </cell>
          <cell r="G811">
            <v>3410.26</v>
          </cell>
          <cell r="H811">
            <v>301.52999999999997</v>
          </cell>
          <cell r="I811">
            <v>3108.73</v>
          </cell>
          <cell r="J811" t="str">
            <v>01.01.1988</v>
          </cell>
          <cell r="K811" t="str">
            <v>31.05.2018</v>
          </cell>
          <cell r="L811">
            <v>112</v>
          </cell>
          <cell r="M811" t="str">
            <v>За рішенням КМДА</v>
          </cell>
          <cell r="N811" t="str">
            <v>ОЗ рах.949 БС 172001</v>
          </cell>
          <cell r="O811" t="str">
            <v>!</v>
          </cell>
        </row>
        <row r="812">
          <cell r="C812" t="str">
            <v>СЕА-10310000172/000</v>
          </cell>
          <cell r="D812">
            <v>103</v>
          </cell>
          <cell r="E812" t="str">
            <v>Автоколона № 1</v>
          </cell>
          <cell r="F812" t="str">
            <v>ГОРГОЦЬКИЙ ОЛЕКСАНДР ВАСИЛЬОВИЧ</v>
          </cell>
          <cell r="G812">
            <v>3410.26</v>
          </cell>
          <cell r="H812">
            <v>301.52999999999997</v>
          </cell>
          <cell r="I812">
            <v>3108.73</v>
          </cell>
          <cell r="J812" t="str">
            <v>01.01.1988</v>
          </cell>
          <cell r="K812" t="str">
            <v>31.05.2018</v>
          </cell>
          <cell r="L812">
            <v>112</v>
          </cell>
          <cell r="M812" t="str">
            <v>За рішенням КМДА</v>
          </cell>
          <cell r="N812" t="str">
            <v>ОЗ рах.949 БС 172001</v>
          </cell>
          <cell r="O812" t="str">
            <v>!</v>
          </cell>
        </row>
        <row r="813">
          <cell r="C813" t="str">
            <v>СЕА-10310000173/000</v>
          </cell>
          <cell r="D813">
            <v>103</v>
          </cell>
          <cell r="E813" t="str">
            <v>Автоколона № 1</v>
          </cell>
          <cell r="F813" t="str">
            <v>ГОРГОЦЬКИЙ ОЛЕКСАНДР ВАСИЛЬОВИЧ</v>
          </cell>
          <cell r="G813">
            <v>1669.99</v>
          </cell>
          <cell r="H813">
            <v>127.9</v>
          </cell>
          <cell r="I813">
            <v>1542.09</v>
          </cell>
          <cell r="J813" t="str">
            <v>01.10.1994</v>
          </cell>
          <cell r="K813" t="str">
            <v>31.05.2018</v>
          </cell>
          <cell r="L813">
            <v>112</v>
          </cell>
          <cell r="M813" t="str">
            <v>За рішенням КМДА</v>
          </cell>
          <cell r="N813" t="str">
            <v>ОЗ рах.949 БС 172001</v>
          </cell>
          <cell r="O813" t="str">
            <v>!</v>
          </cell>
        </row>
        <row r="814">
          <cell r="C814" t="str">
            <v>СЕА-10310000168/000</v>
          </cell>
          <cell r="D814">
            <v>103</v>
          </cell>
          <cell r="E814" t="str">
            <v>Автоколона № 1</v>
          </cell>
          <cell r="F814" t="str">
            <v>ГОРГОЦЬКИЙ ОЛЕКСАНДР ВАСИЛЬОВИЧ</v>
          </cell>
          <cell r="G814">
            <v>3410.26</v>
          </cell>
          <cell r="H814">
            <v>301.52999999999997</v>
          </cell>
          <cell r="I814">
            <v>3108.73</v>
          </cell>
          <cell r="J814" t="str">
            <v>01.01.1988</v>
          </cell>
          <cell r="K814" t="str">
            <v>31.05.2018</v>
          </cell>
          <cell r="L814">
            <v>112</v>
          </cell>
          <cell r="M814" t="str">
            <v>За рішенням КМДА</v>
          </cell>
          <cell r="N814" t="str">
            <v>ОЗ рах.949 БС 172001</v>
          </cell>
          <cell r="O814" t="str">
            <v>!</v>
          </cell>
        </row>
        <row r="815">
          <cell r="C815" t="str">
            <v>СЕА-10310000169/000</v>
          </cell>
          <cell r="D815">
            <v>103</v>
          </cell>
          <cell r="E815" t="str">
            <v>Автоколона № 1</v>
          </cell>
          <cell r="F815" t="str">
            <v>ГОРГОЦЬКИЙ ОЛЕКСАНДР ВАСИЛЬОВИЧ</v>
          </cell>
          <cell r="G815">
            <v>3410.26</v>
          </cell>
          <cell r="H815">
            <v>301.52999999999997</v>
          </cell>
          <cell r="I815">
            <v>3108.73</v>
          </cell>
          <cell r="J815" t="str">
            <v>01.01.1988</v>
          </cell>
          <cell r="K815" t="str">
            <v>31.05.2018</v>
          </cell>
          <cell r="L815">
            <v>112</v>
          </cell>
          <cell r="M815" t="str">
            <v>За рішенням КМДА</v>
          </cell>
          <cell r="N815" t="str">
            <v>ОЗ рах.949 БС 172001</v>
          </cell>
          <cell r="O815" t="str">
            <v>!</v>
          </cell>
        </row>
        <row r="816">
          <cell r="C816" t="str">
            <v>АТ -103000000004/000</v>
          </cell>
          <cell r="D816">
            <v>103</v>
          </cell>
          <cell r="E816" t="str">
            <v>Автоколона № 5</v>
          </cell>
          <cell r="F816" t="str">
            <v>КОРОТКОРУЧКО ОЛЕКСАНДР МИКОЛАЙОВИЧ</v>
          </cell>
          <cell r="G816">
            <v>9895.2000000000007</v>
          </cell>
          <cell r="H816">
            <v>54.97</v>
          </cell>
          <cell r="I816">
            <v>9840.23</v>
          </cell>
          <cell r="J816" t="str">
            <v>28.12.2016</v>
          </cell>
          <cell r="K816" t="str">
            <v>30.11.2018</v>
          </cell>
          <cell r="L816">
            <v>178</v>
          </cell>
          <cell r="M816" t="str">
            <v>Власні кошти</v>
          </cell>
          <cell r="N816" t="str">
            <v>ОЗ рах.231 БС 011001 Передавання т/е КТМ</v>
          </cell>
        </row>
        <row r="817">
          <cell r="C817" t="str">
            <v>СЕА-10300001171/000</v>
          </cell>
          <cell r="D817">
            <v>103</v>
          </cell>
          <cell r="E817" t="str">
            <v>Автоколона № 5</v>
          </cell>
          <cell r="F817" t="str">
            <v>КОРОТКОРУЧКО ОЛЕКСАНДР МИКОЛАЙОВИЧ</v>
          </cell>
          <cell r="G817">
            <v>717.75</v>
          </cell>
          <cell r="H817">
            <v>3.99</v>
          </cell>
          <cell r="I817">
            <v>713.76</v>
          </cell>
          <cell r="J817" t="str">
            <v>01.12.1999</v>
          </cell>
          <cell r="K817" t="str">
            <v>30.11.2018</v>
          </cell>
          <cell r="L817">
            <v>178</v>
          </cell>
          <cell r="M817" t="str">
            <v>Власні кошти</v>
          </cell>
          <cell r="N817" t="str">
            <v>ОЗ рах.231 БС 011001 Передавання т/е КТМ</v>
          </cell>
        </row>
        <row r="818">
          <cell r="C818" t="str">
            <v>СЕА-10300001091/000</v>
          </cell>
          <cell r="D818">
            <v>103</v>
          </cell>
          <cell r="E818" t="str">
            <v>Автоколона № 5</v>
          </cell>
          <cell r="F818" t="str">
            <v>КОРОТКОРУЧКО ОЛЕКСАНДР МИКОЛАЙОВИЧ</v>
          </cell>
          <cell r="G818">
            <v>888474.32</v>
          </cell>
          <cell r="H818">
            <v>87921.93</v>
          </cell>
          <cell r="I818">
            <v>800552.39</v>
          </cell>
          <cell r="J818" t="str">
            <v>01.03.1995</v>
          </cell>
          <cell r="K818" t="str">
            <v>31.05.2018</v>
          </cell>
          <cell r="L818">
            <v>172</v>
          </cell>
          <cell r="M818" t="str">
            <v>За рішенням КМДА</v>
          </cell>
          <cell r="N818" t="str">
            <v>ОЗ рах.231 БС 011001 Передавання т/е КТМ</v>
          </cell>
        </row>
        <row r="819">
          <cell r="C819" t="str">
            <v>СЕА-10300001067/000</v>
          </cell>
          <cell r="D819">
            <v>103</v>
          </cell>
          <cell r="E819" t="str">
            <v>Автоколона № 5</v>
          </cell>
          <cell r="F819" t="str">
            <v>КОРОТКОРУЧКО ОЛЕКСАНДР МИКОЛАЙОВИЧ</v>
          </cell>
          <cell r="G819">
            <v>13686.98</v>
          </cell>
          <cell r="H819">
            <v>1847.75</v>
          </cell>
          <cell r="I819">
            <v>11839.23</v>
          </cell>
          <cell r="J819" t="str">
            <v>01.11.1993</v>
          </cell>
          <cell r="K819" t="str">
            <v>31.05.2018</v>
          </cell>
          <cell r="L819">
            <v>172</v>
          </cell>
          <cell r="M819" t="str">
            <v>За рішенням КМДА</v>
          </cell>
          <cell r="N819" t="str">
            <v>ОЗ рах.231 БС 011001 Передавання т/е КТМ</v>
          </cell>
        </row>
        <row r="820">
          <cell r="C820" t="str">
            <v>СЕА-10300001080/000</v>
          </cell>
          <cell r="D820">
            <v>103</v>
          </cell>
          <cell r="E820" t="str">
            <v>Автоколона № 5</v>
          </cell>
          <cell r="F820" t="str">
            <v>КОРОТКОРУЧКО ОЛЕКСАНДР МИКОЛАЙОВИЧ</v>
          </cell>
          <cell r="G820">
            <v>11043.08</v>
          </cell>
          <cell r="H820">
            <v>741.61</v>
          </cell>
          <cell r="I820">
            <v>10301.469999999999</v>
          </cell>
          <cell r="J820" t="str">
            <v>01.12.1994</v>
          </cell>
          <cell r="K820" t="str">
            <v>31.05.2018</v>
          </cell>
          <cell r="L820">
            <v>172</v>
          </cell>
          <cell r="M820" t="str">
            <v>За рішенням КМДА</v>
          </cell>
          <cell r="N820" t="str">
            <v>ОЗ рах.231 БС 011001 Передавання т/е КТМ</v>
          </cell>
        </row>
        <row r="821">
          <cell r="C821" t="str">
            <v>СЕА-10300001082/000</v>
          </cell>
          <cell r="D821">
            <v>103</v>
          </cell>
          <cell r="E821" t="str">
            <v>Автоколона № 5</v>
          </cell>
          <cell r="F821" t="str">
            <v>КОРОТКОРУЧКО ОЛЕКСАНДР МИКОЛАЙОВИЧ</v>
          </cell>
          <cell r="G821">
            <v>11692.68</v>
          </cell>
          <cell r="H821">
            <v>766.88</v>
          </cell>
          <cell r="I821">
            <v>10925.8</v>
          </cell>
          <cell r="J821" t="str">
            <v>01.01.1995</v>
          </cell>
          <cell r="K821" t="str">
            <v>31.05.2018</v>
          </cell>
          <cell r="L821">
            <v>172</v>
          </cell>
          <cell r="M821" t="str">
            <v>За рішенням КМДА</v>
          </cell>
          <cell r="N821" t="str">
            <v>ОЗ рах.231 БС 011001 Передавання т/е КТМ</v>
          </cell>
        </row>
        <row r="822">
          <cell r="C822" t="str">
            <v>СЕА-10300001101/000</v>
          </cell>
          <cell r="D822">
            <v>103</v>
          </cell>
          <cell r="E822" t="str">
            <v>Автоколона № 5</v>
          </cell>
          <cell r="F822" t="str">
            <v>КОРОТКОРУЧКО ОЛЕКСАНДР МИКОЛАЙОВИЧ</v>
          </cell>
          <cell r="G822">
            <v>11633.67</v>
          </cell>
          <cell r="H822">
            <v>1073.5999999999999</v>
          </cell>
          <cell r="I822">
            <v>10560.07</v>
          </cell>
          <cell r="J822" t="str">
            <v>01.01.1996</v>
          </cell>
          <cell r="K822" t="str">
            <v>31.05.2018</v>
          </cell>
          <cell r="L822">
            <v>172</v>
          </cell>
          <cell r="M822" t="str">
            <v>За рішенням КМДА</v>
          </cell>
          <cell r="N822" t="str">
            <v>ОЗ рах.231 БС 011001 Передавання т/е КТМ</v>
          </cell>
        </row>
        <row r="823">
          <cell r="C823" t="str">
            <v>СЕА-10300001102/000</v>
          </cell>
          <cell r="D823">
            <v>103</v>
          </cell>
          <cell r="E823" t="str">
            <v>Автоколона № 5</v>
          </cell>
          <cell r="F823" t="str">
            <v>КОРОТКОРУЧКО ОЛЕКСАНДР МИКОЛАЙОВИЧ</v>
          </cell>
          <cell r="G823">
            <v>12342.27</v>
          </cell>
          <cell r="H823">
            <v>792.12</v>
          </cell>
          <cell r="I823">
            <v>11550.15</v>
          </cell>
          <cell r="J823" t="str">
            <v>01.01.1996</v>
          </cell>
          <cell r="K823" t="str">
            <v>31.05.2018</v>
          </cell>
          <cell r="L823">
            <v>172</v>
          </cell>
          <cell r="M823" t="str">
            <v>За рішенням КМДА</v>
          </cell>
          <cell r="N823" t="str">
            <v>ОЗ рах.231 БС 011001 Передавання т/е КТМ</v>
          </cell>
        </row>
        <row r="824">
          <cell r="C824" t="str">
            <v>СЕА-10300001103/000</v>
          </cell>
          <cell r="D824">
            <v>103</v>
          </cell>
          <cell r="E824" t="str">
            <v>Автоколона № 5</v>
          </cell>
          <cell r="F824" t="str">
            <v>КОРОТКОРУЧКО ОЛЕКСАНДР МИКОЛАЙОВИЧ</v>
          </cell>
          <cell r="G824">
            <v>12342.27</v>
          </cell>
          <cell r="H824">
            <v>792.12</v>
          </cell>
          <cell r="I824">
            <v>11550.15</v>
          </cell>
          <cell r="J824" t="str">
            <v>01.01.1996</v>
          </cell>
          <cell r="K824" t="str">
            <v>31.05.2018</v>
          </cell>
          <cell r="L824">
            <v>172</v>
          </cell>
          <cell r="M824" t="str">
            <v>За рішенням КМДА</v>
          </cell>
          <cell r="N824" t="str">
            <v>ОЗ рах.231 БС 011001 Передавання т/е КТМ</v>
          </cell>
        </row>
        <row r="825">
          <cell r="C825" t="str">
            <v>СЕА-10300001104/000</v>
          </cell>
          <cell r="D825">
            <v>103</v>
          </cell>
          <cell r="E825" t="str">
            <v>Автоколона № 5</v>
          </cell>
          <cell r="F825" t="str">
            <v>КОРОТКОРУЧКО ОЛЕКСАНДР МИКОЛАЙОВИЧ</v>
          </cell>
          <cell r="G825">
            <v>12342.27</v>
          </cell>
          <cell r="H825">
            <v>792.12</v>
          </cell>
          <cell r="I825">
            <v>11550.15</v>
          </cell>
          <cell r="J825" t="str">
            <v>01.04.1996</v>
          </cell>
          <cell r="K825" t="str">
            <v>31.05.2018</v>
          </cell>
          <cell r="L825">
            <v>172</v>
          </cell>
          <cell r="M825" t="str">
            <v>За рішенням КМДА</v>
          </cell>
          <cell r="N825" t="str">
            <v>ОЗ рах.231 БС 011001 Передавання т/е КТМ</v>
          </cell>
        </row>
        <row r="826">
          <cell r="C826" t="str">
            <v>СЕА-10300001144/000</v>
          </cell>
          <cell r="D826">
            <v>103</v>
          </cell>
          <cell r="E826" t="str">
            <v>Автоколона № 5</v>
          </cell>
          <cell r="F826" t="str">
            <v>КОРОТКОРУЧКО ОЛЕКСАНДР МИКОЛАЙОВИЧ</v>
          </cell>
          <cell r="G826">
            <v>14889.22</v>
          </cell>
          <cell r="H826">
            <v>1771.5</v>
          </cell>
          <cell r="I826">
            <v>13117.72</v>
          </cell>
          <cell r="J826" t="str">
            <v>01.05.1998</v>
          </cell>
          <cell r="K826" t="str">
            <v>31.05.2018</v>
          </cell>
          <cell r="L826">
            <v>172</v>
          </cell>
          <cell r="M826" t="str">
            <v>За рішенням КМДА</v>
          </cell>
          <cell r="N826" t="str">
            <v>ОЗ рах.231 БС 011001 Передавання т/е КТМ</v>
          </cell>
        </row>
        <row r="827">
          <cell r="C827" t="str">
            <v>СЕА-10300001145/000</v>
          </cell>
          <cell r="D827">
            <v>103</v>
          </cell>
          <cell r="E827" t="str">
            <v>Автоколона № 5</v>
          </cell>
          <cell r="F827" t="str">
            <v>КОРОТКОРУЧКО ОЛЕКСАНДР МИКОЛАЙОВИЧ</v>
          </cell>
          <cell r="G827">
            <v>14889.22</v>
          </cell>
          <cell r="H827">
            <v>1771.5</v>
          </cell>
          <cell r="I827">
            <v>13117.72</v>
          </cell>
          <cell r="J827" t="str">
            <v>01.05.1998</v>
          </cell>
          <cell r="K827" t="str">
            <v>31.05.2018</v>
          </cell>
          <cell r="L827">
            <v>172</v>
          </cell>
          <cell r="M827" t="str">
            <v>За рішенням КМДА</v>
          </cell>
          <cell r="N827" t="str">
            <v>ОЗ рах.231 БС 011001 Передавання т/е КТМ</v>
          </cell>
        </row>
        <row r="828">
          <cell r="C828" t="str">
            <v>СЕА-10300001149/000</v>
          </cell>
          <cell r="D828">
            <v>103</v>
          </cell>
          <cell r="E828" t="str">
            <v>Автоколона № 5</v>
          </cell>
          <cell r="F828" t="str">
            <v>КОРОТКОРУЧКО ОЛЕКСАНДР МИКОЛАЙОВИЧ</v>
          </cell>
          <cell r="G828">
            <v>14889.22</v>
          </cell>
          <cell r="H828">
            <v>1771.5</v>
          </cell>
          <cell r="I828">
            <v>13117.72</v>
          </cell>
          <cell r="J828" t="str">
            <v>01.05.1998</v>
          </cell>
          <cell r="K828" t="str">
            <v>31.05.2018</v>
          </cell>
          <cell r="L828">
            <v>172</v>
          </cell>
          <cell r="M828" t="str">
            <v>За рішенням КМДА</v>
          </cell>
          <cell r="N828" t="str">
            <v>ОЗ рах.231 БС 011001 Передавання т/е КТМ</v>
          </cell>
        </row>
        <row r="829">
          <cell r="C829" t="str">
            <v>СЕА-10300001151/000</v>
          </cell>
          <cell r="D829">
            <v>103</v>
          </cell>
          <cell r="E829" t="str">
            <v>Автоколона № 5</v>
          </cell>
          <cell r="F829" t="str">
            <v>КОРОТКОРУЧКО ОЛЕКСАНДР МИКОЛАЙОВИЧ</v>
          </cell>
          <cell r="G829">
            <v>14889.22</v>
          </cell>
          <cell r="H829">
            <v>1771.5</v>
          </cell>
          <cell r="I829">
            <v>13117.72</v>
          </cell>
          <cell r="J829" t="str">
            <v>01.05.1998</v>
          </cell>
          <cell r="K829" t="str">
            <v>31.05.2018</v>
          </cell>
          <cell r="L829">
            <v>172</v>
          </cell>
          <cell r="M829" t="str">
            <v>За рішенням КМДА</v>
          </cell>
          <cell r="N829" t="str">
            <v>ОЗ рах.231 БС 011001 Передавання т/е КТМ</v>
          </cell>
        </row>
        <row r="830">
          <cell r="C830" t="str">
            <v>СЕА-10300001153/000</v>
          </cell>
          <cell r="D830">
            <v>103</v>
          </cell>
          <cell r="E830" t="str">
            <v>Автоколона № 5</v>
          </cell>
          <cell r="F830" t="str">
            <v>КОРОТКОРУЧКО ОЛЕКСАНДР МИКОЛАЙОВИЧ</v>
          </cell>
          <cell r="G830">
            <v>14889.22</v>
          </cell>
          <cell r="H830">
            <v>1771.5</v>
          </cell>
          <cell r="I830">
            <v>13117.72</v>
          </cell>
          <cell r="J830" t="str">
            <v>01.05.1998</v>
          </cell>
          <cell r="K830" t="str">
            <v>31.05.2018</v>
          </cell>
          <cell r="L830">
            <v>172</v>
          </cell>
          <cell r="M830" t="str">
            <v>За рішенням КМДА</v>
          </cell>
          <cell r="N830" t="str">
            <v>ОЗ рах.231 БС 011001 Передавання т/е КТМ</v>
          </cell>
        </row>
        <row r="831">
          <cell r="C831" t="str">
            <v>СЕА-10300001154/000</v>
          </cell>
          <cell r="D831">
            <v>103</v>
          </cell>
          <cell r="E831" t="str">
            <v>Автоколона № 5</v>
          </cell>
          <cell r="F831" t="str">
            <v>КОРОТКОРУЧКО ОЛЕКСАНДР МИКОЛАЙОВИЧ</v>
          </cell>
          <cell r="G831">
            <v>14889.22</v>
          </cell>
          <cell r="H831">
            <v>1771.5</v>
          </cell>
          <cell r="I831">
            <v>13117.72</v>
          </cell>
          <cell r="J831" t="str">
            <v>01.05.1998</v>
          </cell>
          <cell r="K831" t="str">
            <v>31.05.2018</v>
          </cell>
          <cell r="L831">
            <v>172</v>
          </cell>
          <cell r="M831" t="str">
            <v>За рішенням КМДА</v>
          </cell>
          <cell r="N831" t="str">
            <v>ОЗ рах.231 БС 011001 Передавання т/е КТМ</v>
          </cell>
        </row>
        <row r="832">
          <cell r="C832" t="str">
            <v>СЕА-10300001152/000</v>
          </cell>
          <cell r="D832">
            <v>103</v>
          </cell>
          <cell r="E832" t="str">
            <v>Автоколона № 5</v>
          </cell>
          <cell r="F832" t="str">
            <v>КОРОТКОРУЧКО ОЛЕКСАНДР МИКОЛАЙОВИЧ</v>
          </cell>
          <cell r="G832">
            <v>31242.02</v>
          </cell>
          <cell r="H832">
            <v>2579.83</v>
          </cell>
          <cell r="I832">
            <v>28662.19</v>
          </cell>
          <cell r="J832" t="str">
            <v>01.05.1998</v>
          </cell>
          <cell r="K832" t="str">
            <v>31.05.2018</v>
          </cell>
          <cell r="L832">
            <v>172</v>
          </cell>
          <cell r="M832" t="str">
            <v>За рішенням КМДА</v>
          </cell>
          <cell r="N832" t="str">
            <v>ОЗ рах.231 БС 011001 Передавання т/е КТМ</v>
          </cell>
        </row>
        <row r="833">
          <cell r="C833" t="str">
            <v>СЕА-10910000311/000</v>
          </cell>
          <cell r="D833">
            <v>1091</v>
          </cell>
          <cell r="E833" t="str">
            <v>Служба ремонтів АТ</v>
          </cell>
          <cell r="F833" t="str">
            <v>КОВТУН СЕРГІЙ МИХАЙЛОВИЧ</v>
          </cell>
          <cell r="G833">
            <v>40</v>
          </cell>
          <cell r="H833">
            <v>37.86</v>
          </cell>
          <cell r="I833">
            <v>2.14</v>
          </cell>
          <cell r="J833" t="str">
            <v>01.07.2001</v>
          </cell>
          <cell r="K833" t="str">
            <v>31.05.2018</v>
          </cell>
          <cell r="L833">
            <v>136</v>
          </cell>
          <cell r="M833" t="str">
            <v>За рішенням КМДА</v>
          </cell>
          <cell r="N833" t="str">
            <v>ОЗ рах.91 БС 022007</v>
          </cell>
        </row>
        <row r="834">
          <cell r="C834" t="str">
            <v>АТ -106000000037/000</v>
          </cell>
          <cell r="D834">
            <v>106</v>
          </cell>
          <cell r="E834" t="str">
            <v>Автоколона № 1</v>
          </cell>
          <cell r="F834" t="str">
            <v>ГОРГОЦЬКИЙ ОЛЕКСАНДР ВАСИЛЬОВИЧ</v>
          </cell>
          <cell r="G834">
            <v>1661.35</v>
          </cell>
          <cell r="H834">
            <v>34.61</v>
          </cell>
          <cell r="I834">
            <v>1626.74</v>
          </cell>
          <cell r="J834" t="str">
            <v>29.05.2015</v>
          </cell>
          <cell r="K834" t="str">
            <v>30.11.2018</v>
          </cell>
          <cell r="L834">
            <v>46</v>
          </cell>
          <cell r="M834" t="str">
            <v>Власні кошти</v>
          </cell>
          <cell r="N834" t="str">
            <v>ОЗ рах.91 БС 022005</v>
          </cell>
        </row>
        <row r="835">
          <cell r="C835" t="str">
            <v>АТ -106000000035/000</v>
          </cell>
          <cell r="D835">
            <v>106</v>
          </cell>
          <cell r="E835" t="str">
            <v>Автоколона № 1</v>
          </cell>
          <cell r="F835" t="str">
            <v>ГОРГОЦЬКИЙ ОЛЕКСАНДР ВАСИЛЬОВИЧ</v>
          </cell>
          <cell r="G835">
            <v>1661.35</v>
          </cell>
          <cell r="H835">
            <v>34.61</v>
          </cell>
          <cell r="I835">
            <v>1626.74</v>
          </cell>
          <cell r="J835" t="str">
            <v>29.05.2015</v>
          </cell>
          <cell r="K835" t="str">
            <v>30.11.2018</v>
          </cell>
          <cell r="L835">
            <v>46</v>
          </cell>
          <cell r="M835" t="str">
            <v>Власні кошти</v>
          </cell>
          <cell r="N835" t="str">
            <v>ОЗ рах.91 БС 022005</v>
          </cell>
        </row>
        <row r="836">
          <cell r="C836" t="str">
            <v>СЕА-10610000673/000</v>
          </cell>
          <cell r="D836">
            <v>106</v>
          </cell>
          <cell r="E836" t="str">
            <v>Автоколона № 1</v>
          </cell>
          <cell r="F836" t="str">
            <v>ГОРГОЦЬКИЙ ОЛЕКСАНДР ВАСИЛЬОВИЧ</v>
          </cell>
          <cell r="G836">
            <v>5412.75</v>
          </cell>
          <cell r="H836">
            <v>112.77</v>
          </cell>
          <cell r="I836">
            <v>5299.98</v>
          </cell>
          <cell r="J836" t="str">
            <v>24.09.2010</v>
          </cell>
          <cell r="K836" t="str">
            <v>30.11.2018</v>
          </cell>
          <cell r="L836">
            <v>46</v>
          </cell>
          <cell r="M836" t="str">
            <v>Власні кошти</v>
          </cell>
          <cell r="N836" t="str">
            <v>ОЗ рах.91 БС 022005</v>
          </cell>
        </row>
        <row r="837">
          <cell r="C837" t="str">
            <v>СЕА-10610000532/000</v>
          </cell>
          <cell r="D837">
            <v>106</v>
          </cell>
          <cell r="E837" t="str">
            <v>Автоколона № 1</v>
          </cell>
          <cell r="F837" t="str">
            <v>ГОРГОЦЬКИЙ ОЛЕКСАНДР ВАСИЛЬОВИЧ</v>
          </cell>
          <cell r="G837">
            <v>548.79</v>
          </cell>
          <cell r="H837">
            <v>11.43</v>
          </cell>
          <cell r="I837">
            <v>537.36</v>
          </cell>
          <cell r="J837" t="str">
            <v>21.04.2000</v>
          </cell>
          <cell r="K837" t="str">
            <v>30.11.2018</v>
          </cell>
          <cell r="L837">
            <v>46</v>
          </cell>
          <cell r="M837" t="str">
            <v>Власні кошти</v>
          </cell>
          <cell r="N837" t="str">
            <v>ОЗ рах.91 БС 022005</v>
          </cell>
        </row>
        <row r="838">
          <cell r="C838" t="str">
            <v>СЕА-10610000528/000</v>
          </cell>
          <cell r="D838">
            <v>106</v>
          </cell>
          <cell r="E838" t="str">
            <v>Автоколона № 1</v>
          </cell>
          <cell r="F838" t="str">
            <v>ГОРГОЦЬКИЙ ОЛЕКСАНДР ВАСИЛЬОВИЧ</v>
          </cell>
          <cell r="G838">
            <v>137.44</v>
          </cell>
          <cell r="H838">
            <v>2.86</v>
          </cell>
          <cell r="I838">
            <v>134.58000000000001</v>
          </cell>
          <cell r="J838" t="str">
            <v>01.01.1984</v>
          </cell>
          <cell r="K838" t="str">
            <v>30.11.2018</v>
          </cell>
          <cell r="L838">
            <v>46</v>
          </cell>
          <cell r="M838" t="str">
            <v>Власні кошти</v>
          </cell>
          <cell r="N838" t="str">
            <v>ОЗ рах.91 БС 022005</v>
          </cell>
        </row>
        <row r="839">
          <cell r="C839" t="str">
            <v>СЕА-10610000298/000</v>
          </cell>
          <cell r="D839">
            <v>106</v>
          </cell>
          <cell r="E839" t="str">
            <v>Автоколона № 1</v>
          </cell>
          <cell r="F839" t="str">
            <v>ГОРГОЦЬКИЙ ОЛЕКСАНДР ВАСИЛЬОВИЧ</v>
          </cell>
          <cell r="G839">
            <v>819.77</v>
          </cell>
          <cell r="H839">
            <v>17.079999999999998</v>
          </cell>
          <cell r="I839">
            <v>802.69</v>
          </cell>
          <cell r="J839" t="str">
            <v>28.05.2004</v>
          </cell>
          <cell r="K839" t="str">
            <v>30.11.2018</v>
          </cell>
          <cell r="L839">
            <v>46</v>
          </cell>
          <cell r="M839" t="str">
            <v>Власні кошти</v>
          </cell>
          <cell r="N839" t="str">
            <v>ОЗ рах.91 БС 022005</v>
          </cell>
        </row>
        <row r="840">
          <cell r="C840" t="str">
            <v>СЕА-10600000091/000</v>
          </cell>
          <cell r="D840">
            <v>106</v>
          </cell>
          <cell r="E840" t="str">
            <v>Автоколона № 1</v>
          </cell>
          <cell r="F840" t="str">
            <v>ГОРГОЦЬКИЙ ОЛЕКСАНДР ВАСИЛЬОВИЧ</v>
          </cell>
          <cell r="G840">
            <v>10</v>
          </cell>
          <cell r="H840">
            <v>10</v>
          </cell>
          <cell r="I840">
            <v>0</v>
          </cell>
          <cell r="J840" t="str">
            <v>01.10.1995</v>
          </cell>
          <cell r="K840" t="str">
            <v>31.05.2018</v>
          </cell>
          <cell r="L840">
            <v>40</v>
          </cell>
          <cell r="M840" t="str">
            <v>За рішенням КМДА</v>
          </cell>
          <cell r="N840" t="str">
            <v>ОЗ рах.949 БС 172005</v>
          </cell>
          <cell r="O840" t="str">
            <v>!</v>
          </cell>
        </row>
        <row r="841">
          <cell r="C841" t="str">
            <v>СЕА-10600000142/000</v>
          </cell>
          <cell r="D841">
            <v>106</v>
          </cell>
          <cell r="E841" t="str">
            <v>Автоколона № 1</v>
          </cell>
          <cell r="F841" t="str">
            <v>ГОРГОЦЬКИЙ ОЛЕКСАНДР ВАСИЛЬОВИЧ</v>
          </cell>
          <cell r="G841">
            <v>20</v>
          </cell>
          <cell r="H841">
            <v>20</v>
          </cell>
          <cell r="I841">
            <v>0</v>
          </cell>
          <cell r="J841" t="str">
            <v>01.03.1997</v>
          </cell>
          <cell r="K841" t="str">
            <v>31.05.2018</v>
          </cell>
          <cell r="L841">
            <v>40</v>
          </cell>
          <cell r="M841" t="str">
            <v>За рішенням КМДА</v>
          </cell>
          <cell r="N841" t="str">
            <v>ОЗ рах.949 БС 172005</v>
          </cell>
          <cell r="O841" t="str">
            <v>!</v>
          </cell>
        </row>
        <row r="842">
          <cell r="C842" t="str">
            <v>СЕА-10600000141/000</v>
          </cell>
          <cell r="D842">
            <v>106</v>
          </cell>
          <cell r="E842" t="str">
            <v>Автоколона № 1</v>
          </cell>
          <cell r="F842" t="str">
            <v>ГОРГОЦЬКИЙ ОЛЕКСАНДР ВАСИЛЬОВИЧ</v>
          </cell>
          <cell r="G842">
            <v>20</v>
          </cell>
          <cell r="H842">
            <v>20</v>
          </cell>
          <cell r="I842">
            <v>0</v>
          </cell>
          <cell r="J842" t="str">
            <v>01.03.1997</v>
          </cell>
          <cell r="K842" t="str">
            <v>31.05.2018</v>
          </cell>
          <cell r="L842">
            <v>40</v>
          </cell>
          <cell r="M842" t="str">
            <v>За рішенням КМДА</v>
          </cell>
          <cell r="N842" t="str">
            <v>ОЗ рах.949 БС 172005</v>
          </cell>
          <cell r="O842" t="str">
            <v>!</v>
          </cell>
        </row>
        <row r="843">
          <cell r="C843" t="str">
            <v>СЕА-10600000140/000</v>
          </cell>
          <cell r="D843">
            <v>106</v>
          </cell>
          <cell r="E843" t="str">
            <v>Автоколона № 1</v>
          </cell>
          <cell r="F843" t="str">
            <v>ГОРГОЦЬКИЙ ОЛЕКСАНДР ВАСИЛЬОВИЧ</v>
          </cell>
          <cell r="G843">
            <v>20</v>
          </cell>
          <cell r="H843">
            <v>20</v>
          </cell>
          <cell r="I843">
            <v>0</v>
          </cell>
          <cell r="J843" t="str">
            <v>01.03.1997</v>
          </cell>
          <cell r="K843" t="str">
            <v>31.05.2018</v>
          </cell>
          <cell r="L843">
            <v>40</v>
          </cell>
          <cell r="M843" t="str">
            <v>За рішенням КМДА</v>
          </cell>
          <cell r="N843" t="str">
            <v>ОЗ рах.949 БС 172005</v>
          </cell>
          <cell r="O843" t="str">
            <v>!</v>
          </cell>
        </row>
        <row r="844">
          <cell r="C844" t="str">
            <v>СЕА-10600000139/000</v>
          </cell>
          <cell r="D844">
            <v>106</v>
          </cell>
          <cell r="E844" t="str">
            <v>Автоколона № 1</v>
          </cell>
          <cell r="F844" t="str">
            <v>ГОРГОЦЬКИЙ ОЛЕКСАНДР ВАСИЛЬОВИЧ</v>
          </cell>
          <cell r="G844">
            <v>20</v>
          </cell>
          <cell r="H844">
            <v>20</v>
          </cell>
          <cell r="I844">
            <v>0</v>
          </cell>
          <cell r="J844" t="str">
            <v>01.03.1997</v>
          </cell>
          <cell r="K844" t="str">
            <v>31.05.2018</v>
          </cell>
          <cell r="L844">
            <v>40</v>
          </cell>
          <cell r="M844" t="str">
            <v>За рішенням КМДА</v>
          </cell>
          <cell r="N844" t="str">
            <v>ОЗ рах.949 БС 172005</v>
          </cell>
          <cell r="O844" t="str">
            <v>!</v>
          </cell>
        </row>
        <row r="845">
          <cell r="C845" t="str">
            <v>СЕА-10600000105/000</v>
          </cell>
          <cell r="D845">
            <v>106</v>
          </cell>
          <cell r="E845" t="str">
            <v>Автоколона № 1</v>
          </cell>
          <cell r="F845" t="str">
            <v>ГОРГОЦЬКИЙ ОЛЕКСАНДР ВАСИЛЬОВИЧ</v>
          </cell>
          <cell r="G845">
            <v>30</v>
          </cell>
          <cell r="H845">
            <v>30</v>
          </cell>
          <cell r="I845">
            <v>0</v>
          </cell>
          <cell r="J845" t="str">
            <v>01.12.1997</v>
          </cell>
          <cell r="K845" t="str">
            <v>31.05.2018</v>
          </cell>
          <cell r="L845">
            <v>40</v>
          </cell>
          <cell r="M845" t="str">
            <v>За рішенням КМДА</v>
          </cell>
          <cell r="N845" t="str">
            <v>ОЗ рах.949 БС 172005</v>
          </cell>
          <cell r="O845" t="str">
            <v>!</v>
          </cell>
        </row>
        <row r="846">
          <cell r="C846" t="str">
            <v>СЕА-10610000440/000</v>
          </cell>
          <cell r="D846">
            <v>106</v>
          </cell>
          <cell r="E846" t="str">
            <v>Автоколона № 1</v>
          </cell>
          <cell r="F846" t="str">
            <v>ГОРГОЦЬКИЙ ОЛЕКСАНДР ВАСИЛЬОВИЧ</v>
          </cell>
          <cell r="G846">
            <v>30</v>
          </cell>
          <cell r="H846">
            <v>30</v>
          </cell>
          <cell r="I846">
            <v>0</v>
          </cell>
          <cell r="J846" t="str">
            <v>01.10.1995</v>
          </cell>
          <cell r="K846" t="str">
            <v>31.05.2018</v>
          </cell>
          <cell r="L846">
            <v>40</v>
          </cell>
          <cell r="M846" t="str">
            <v>За рішенням КМДА</v>
          </cell>
          <cell r="N846" t="str">
            <v>ОЗ рах.949 БС 172005</v>
          </cell>
          <cell r="O846" t="str">
            <v>!</v>
          </cell>
        </row>
        <row r="847">
          <cell r="C847" t="str">
            <v>СЕА-10610000301/000</v>
          </cell>
          <cell r="D847">
            <v>106</v>
          </cell>
          <cell r="E847" t="str">
            <v>Автоколона № 1</v>
          </cell>
          <cell r="F847" t="str">
            <v>ГОРГОЦЬКИЙ ОЛЕКСАНДР ВАСИЛЬОВИЧ</v>
          </cell>
          <cell r="G847">
            <v>10</v>
          </cell>
          <cell r="H847">
            <v>10</v>
          </cell>
          <cell r="I847">
            <v>0</v>
          </cell>
          <cell r="J847" t="str">
            <v>01.05.1990</v>
          </cell>
          <cell r="K847" t="str">
            <v>31.05.2018</v>
          </cell>
          <cell r="L847">
            <v>40</v>
          </cell>
          <cell r="M847" t="str">
            <v>За рішенням КМДА</v>
          </cell>
          <cell r="N847" t="str">
            <v>ОЗ рах.949 БС 172005</v>
          </cell>
          <cell r="O847" t="str">
            <v>!</v>
          </cell>
        </row>
        <row r="848">
          <cell r="C848" t="str">
            <v>СЕА-10610000300/000</v>
          </cell>
          <cell r="D848">
            <v>106</v>
          </cell>
          <cell r="E848" t="str">
            <v>Автоколона № 1</v>
          </cell>
          <cell r="F848" t="str">
            <v>ГОРГОЦЬКИЙ ОЛЕКСАНДР ВАСИЛЬОВИЧ</v>
          </cell>
          <cell r="G848">
            <v>10</v>
          </cell>
          <cell r="H848">
            <v>10</v>
          </cell>
          <cell r="I848">
            <v>0</v>
          </cell>
          <cell r="J848" t="str">
            <v>01.05.1990</v>
          </cell>
          <cell r="K848" t="str">
            <v>31.05.2018</v>
          </cell>
          <cell r="L848">
            <v>40</v>
          </cell>
          <cell r="M848" t="str">
            <v>За рішенням КМДА</v>
          </cell>
          <cell r="N848" t="str">
            <v>ОЗ рах.949 БС 172005</v>
          </cell>
          <cell r="O848" t="str">
            <v>!</v>
          </cell>
        </row>
        <row r="849">
          <cell r="C849" t="str">
            <v>СЕА-10610000304/000</v>
          </cell>
          <cell r="D849">
            <v>106</v>
          </cell>
          <cell r="E849" t="str">
            <v>Автоколона № 1</v>
          </cell>
          <cell r="F849" t="str">
            <v>ГОРГОЦЬКИЙ ОЛЕКСАНДР ВАСИЛЬОВИЧ</v>
          </cell>
          <cell r="G849">
            <v>90</v>
          </cell>
          <cell r="H849">
            <v>26.84</v>
          </cell>
          <cell r="I849">
            <v>63.16</v>
          </cell>
          <cell r="J849" t="str">
            <v>20.12.2002</v>
          </cell>
          <cell r="K849" t="str">
            <v>31.05.2018</v>
          </cell>
          <cell r="L849">
            <v>40</v>
          </cell>
          <cell r="M849" t="str">
            <v>За рішенням КМДА</v>
          </cell>
          <cell r="N849" t="str">
            <v>ОЗ рах.949 БС 172005</v>
          </cell>
          <cell r="O849" t="str">
            <v>!</v>
          </cell>
        </row>
        <row r="850">
          <cell r="C850" t="str">
            <v>СЕА-10610000445/000</v>
          </cell>
          <cell r="D850">
            <v>106</v>
          </cell>
          <cell r="E850" t="str">
            <v>Автоколона № 1</v>
          </cell>
          <cell r="F850" t="str">
            <v>ГОРГОЦЬКИЙ ОЛЕКСАНДР ВАСИЛЬОВИЧ</v>
          </cell>
          <cell r="G850">
            <v>30</v>
          </cell>
          <cell r="H850">
            <v>30</v>
          </cell>
          <cell r="I850">
            <v>0</v>
          </cell>
          <cell r="J850" t="str">
            <v>01.10.1995</v>
          </cell>
          <cell r="K850" t="str">
            <v>31.05.2018</v>
          </cell>
          <cell r="L850">
            <v>40</v>
          </cell>
          <cell r="M850" t="str">
            <v>За рішенням КМДА</v>
          </cell>
          <cell r="N850" t="str">
            <v>ОЗ рах.949 БС 172005</v>
          </cell>
          <cell r="O850" t="str">
            <v>!</v>
          </cell>
        </row>
        <row r="851">
          <cell r="C851" t="str">
            <v>ТЦ5-10400100596/000</v>
          </cell>
          <cell r="D851">
            <v>106</v>
          </cell>
          <cell r="E851" t="str">
            <v>Автоколона № 1</v>
          </cell>
          <cell r="F851" t="str">
            <v>КЛИМЕНКО ОЛЕКСАНДР ВОЛОДИМИРОВИЧ</v>
          </cell>
          <cell r="G851">
            <v>358.95</v>
          </cell>
          <cell r="H851">
            <v>7.48</v>
          </cell>
          <cell r="I851">
            <v>351.47</v>
          </cell>
          <cell r="J851" t="str">
            <v>30.06.2011</v>
          </cell>
          <cell r="K851" t="str">
            <v>30.11.2018</v>
          </cell>
          <cell r="L851">
            <v>46</v>
          </cell>
          <cell r="M851" t="str">
            <v>Власні кошти</v>
          </cell>
          <cell r="N851" t="str">
            <v>ОЗ рах.949 БС 172005</v>
          </cell>
        </row>
        <row r="852">
          <cell r="C852" t="str">
            <v>ТЦ5-10600070070/000</v>
          </cell>
          <cell r="D852">
            <v>106</v>
          </cell>
          <cell r="E852" t="str">
            <v>Автоколона № 1</v>
          </cell>
          <cell r="F852" t="str">
            <v>КЛИМЕНКО ОЛЕКСАНДР ВОЛОДИМИРОВИЧ</v>
          </cell>
          <cell r="G852">
            <v>48.96</v>
          </cell>
          <cell r="H852">
            <v>1.02</v>
          </cell>
          <cell r="I852">
            <v>47.94</v>
          </cell>
          <cell r="J852" t="str">
            <v>31.05.1993</v>
          </cell>
          <cell r="K852" t="str">
            <v>30.11.2018</v>
          </cell>
          <cell r="L852">
            <v>46</v>
          </cell>
          <cell r="M852" t="str">
            <v>Власні кошти</v>
          </cell>
          <cell r="N852" t="str">
            <v>ОЗ рах.91 БС 022005</v>
          </cell>
        </row>
        <row r="853">
          <cell r="C853" t="str">
            <v>ТЦ5-10600100410/000</v>
          </cell>
          <cell r="D853">
            <v>106</v>
          </cell>
          <cell r="E853" t="str">
            <v>Автоколона № 1</v>
          </cell>
          <cell r="F853" t="str">
            <v>КЛИМЕНКО ОЛЕКСАНДР ВОЛОДИМИРОВИЧ</v>
          </cell>
          <cell r="G853">
            <v>53.92</v>
          </cell>
          <cell r="H853">
            <v>1.1200000000000001</v>
          </cell>
          <cell r="I853">
            <v>52.8</v>
          </cell>
          <cell r="J853" t="str">
            <v>31.05.1993</v>
          </cell>
          <cell r="K853" t="str">
            <v>30.11.2018</v>
          </cell>
          <cell r="L853">
            <v>46</v>
          </cell>
          <cell r="M853" t="str">
            <v>Власні кошти</v>
          </cell>
          <cell r="N853" t="str">
            <v>ОЗ рах.91 БС 022005</v>
          </cell>
        </row>
        <row r="854">
          <cell r="C854" t="str">
            <v>ТЦ5-10600100441/000</v>
          </cell>
          <cell r="D854">
            <v>106</v>
          </cell>
          <cell r="E854" t="str">
            <v>Автоколона № 1</v>
          </cell>
          <cell r="F854" t="str">
            <v>КЛИМЕНКО ОЛЕКСАНДР ВОЛОДИМИРОВИЧ</v>
          </cell>
          <cell r="G854">
            <v>4726.29</v>
          </cell>
          <cell r="H854">
            <v>98.46</v>
          </cell>
          <cell r="I854">
            <v>4627.83</v>
          </cell>
          <cell r="J854" t="str">
            <v>30.12.2008</v>
          </cell>
          <cell r="K854" t="str">
            <v>30.11.2018</v>
          </cell>
          <cell r="L854">
            <v>46</v>
          </cell>
          <cell r="M854" t="str">
            <v>Власні кошти</v>
          </cell>
          <cell r="N854" t="str">
            <v>ОЗ рах.91 БС 022005</v>
          </cell>
        </row>
        <row r="855">
          <cell r="C855" t="str">
            <v>ТЦ5-10600100479/000</v>
          </cell>
          <cell r="D855">
            <v>106</v>
          </cell>
          <cell r="E855" t="str">
            <v>Автоколона № 1</v>
          </cell>
          <cell r="F855" t="str">
            <v>КЛИМЕНКО ОЛЕКСАНДР ВОЛОДИМИРОВИЧ</v>
          </cell>
          <cell r="G855">
            <v>694.98</v>
          </cell>
          <cell r="H855">
            <v>14.48</v>
          </cell>
          <cell r="I855">
            <v>680.5</v>
          </cell>
          <cell r="J855" t="str">
            <v>23.10.2009</v>
          </cell>
          <cell r="K855" t="str">
            <v>30.11.2018</v>
          </cell>
          <cell r="L855">
            <v>46</v>
          </cell>
          <cell r="M855" t="str">
            <v>Власні кошти</v>
          </cell>
          <cell r="N855" t="str">
            <v>ОЗ рах.91 БС 022005</v>
          </cell>
        </row>
        <row r="856">
          <cell r="C856" t="str">
            <v>ТЦ5-10600070009/000</v>
          </cell>
          <cell r="D856">
            <v>106</v>
          </cell>
          <cell r="E856" t="str">
            <v>Автоколона № 1</v>
          </cell>
          <cell r="F856" t="str">
            <v>КЛИМЕНКО ОЛЕКСАНДР ВОЛОДИМИРОВИЧ</v>
          </cell>
          <cell r="G856">
            <v>10</v>
          </cell>
          <cell r="H856">
            <v>10</v>
          </cell>
          <cell r="I856">
            <v>0</v>
          </cell>
          <cell r="J856" t="str">
            <v>28.07.1991</v>
          </cell>
          <cell r="K856" t="str">
            <v>01.08.2018</v>
          </cell>
          <cell r="L856">
            <v>43</v>
          </cell>
          <cell r="M856" t="str">
            <v>За рішенням КМДА</v>
          </cell>
          <cell r="N856" t="str">
            <v>ОЗ рах.91 БС 022005</v>
          </cell>
        </row>
        <row r="857">
          <cell r="C857" t="str">
            <v>АТ -106000000036/000</v>
          </cell>
          <cell r="D857">
            <v>106</v>
          </cell>
          <cell r="E857" t="str">
            <v>Автоколона № 2</v>
          </cell>
          <cell r="F857" t="str">
            <v>СТЕПАНЧУК ОЛЕКСАНДР МИХАЙЛОВИЧ</v>
          </cell>
          <cell r="G857">
            <v>1861.88</v>
          </cell>
          <cell r="H857">
            <v>38.79</v>
          </cell>
          <cell r="I857">
            <v>1823.09</v>
          </cell>
          <cell r="J857" t="str">
            <v>29.05.2015</v>
          </cell>
          <cell r="K857" t="str">
            <v>30.11.2018</v>
          </cell>
          <cell r="L857">
            <v>46</v>
          </cell>
          <cell r="M857" t="str">
            <v>Власні кошти</v>
          </cell>
          <cell r="N857" t="str">
            <v>ОЗ рах.91 БС 022005</v>
          </cell>
        </row>
        <row r="858">
          <cell r="C858" t="str">
            <v>АТ -106000000038/000</v>
          </cell>
          <cell r="D858">
            <v>106</v>
          </cell>
          <cell r="E858" t="str">
            <v>Автоколона № 4</v>
          </cell>
          <cell r="F858" t="str">
            <v>ІВАНОВ ЕДУАРД ВЯЧЕСЛАВОВИЧ</v>
          </cell>
          <cell r="G858">
            <v>1861.88</v>
          </cell>
          <cell r="H858">
            <v>38.79</v>
          </cell>
          <cell r="I858">
            <v>1823.09</v>
          </cell>
          <cell r="J858" t="str">
            <v>29.05.2015</v>
          </cell>
          <cell r="K858" t="str">
            <v>30.11.2018</v>
          </cell>
          <cell r="L858">
            <v>46</v>
          </cell>
          <cell r="M858" t="str">
            <v>Власні кошти</v>
          </cell>
          <cell r="N858" t="str">
            <v>ОЗ рах.91 БС 022005</v>
          </cell>
        </row>
        <row r="859">
          <cell r="C859" t="str">
            <v>АТ -106000000039/000</v>
          </cell>
          <cell r="D859">
            <v>106</v>
          </cell>
          <cell r="E859" t="str">
            <v>Автоколона № 4</v>
          </cell>
          <cell r="F859" t="str">
            <v>ІВАНОВ ЕДУАРД ВЯЧЕСЛАВОВИЧ</v>
          </cell>
          <cell r="G859">
            <v>1661.35</v>
          </cell>
          <cell r="H859">
            <v>34.61</v>
          </cell>
          <cell r="I859">
            <v>1626.74</v>
          </cell>
          <cell r="J859" t="str">
            <v>29.05.2015</v>
          </cell>
          <cell r="K859" t="str">
            <v>30.11.2018</v>
          </cell>
          <cell r="L859">
            <v>46</v>
          </cell>
          <cell r="M859" t="str">
            <v>Власні кошти</v>
          </cell>
          <cell r="N859" t="str">
            <v>ОЗ рах.91 БС 022005</v>
          </cell>
        </row>
        <row r="860">
          <cell r="C860" t="str">
            <v>АТ -106000000031/000</v>
          </cell>
          <cell r="D860">
            <v>106</v>
          </cell>
          <cell r="E860" t="str">
            <v>Автоколона № 5</v>
          </cell>
          <cell r="F860" t="str">
            <v>КОРОТКОРУЧКО ОЛЕКСАНДР МИКОЛАЙОВИЧ</v>
          </cell>
          <cell r="G860">
            <v>4119.25</v>
          </cell>
          <cell r="H860">
            <v>85.82</v>
          </cell>
          <cell r="I860">
            <v>4033.43</v>
          </cell>
          <cell r="J860" t="str">
            <v>08.12.2014</v>
          </cell>
          <cell r="K860" t="str">
            <v>30.11.2018</v>
          </cell>
          <cell r="L860">
            <v>46</v>
          </cell>
          <cell r="M860" t="str">
            <v>Власні кошти</v>
          </cell>
          <cell r="N860" t="str">
            <v>ОЗ рах.91 БС 022005</v>
          </cell>
        </row>
        <row r="861">
          <cell r="C861" t="str">
            <v>СЕА-10600001200/000</v>
          </cell>
          <cell r="D861">
            <v>106</v>
          </cell>
          <cell r="E861" t="str">
            <v>Автоколона № 5</v>
          </cell>
          <cell r="F861" t="str">
            <v>КОРОТКОРУЧКО ОЛЕКСАНДР МИКОЛАЙОВИЧ</v>
          </cell>
          <cell r="G861">
            <v>153.12</v>
          </cell>
          <cell r="H861">
            <v>3.19</v>
          </cell>
          <cell r="I861">
            <v>149.93</v>
          </cell>
          <cell r="J861" t="str">
            <v>01.05.1999</v>
          </cell>
          <cell r="K861" t="str">
            <v>30.11.2018</v>
          </cell>
          <cell r="L861">
            <v>46</v>
          </cell>
          <cell r="M861" t="str">
            <v>Власні кошти</v>
          </cell>
          <cell r="N861" t="str">
            <v>ОЗ рах.949 БС 172005</v>
          </cell>
        </row>
        <row r="862">
          <cell r="C862" t="str">
            <v>ТМ -10600031315/000</v>
          </cell>
          <cell r="D862">
            <v>106</v>
          </cell>
          <cell r="E862" t="str">
            <v>Автоколона № 5</v>
          </cell>
          <cell r="F862" t="str">
            <v>КОРОТКОРУЧКО ОЛЕКСАНДР МИКОЛАЙОВИЧ</v>
          </cell>
          <cell r="G862">
            <v>32677.35</v>
          </cell>
          <cell r="H862">
            <v>680.78</v>
          </cell>
          <cell r="I862">
            <v>31996.57</v>
          </cell>
          <cell r="J862" t="str">
            <v>24.12.2012</v>
          </cell>
          <cell r="K862" t="str">
            <v>30.11.2018</v>
          </cell>
          <cell r="L862">
            <v>46</v>
          </cell>
          <cell r="M862" t="str">
            <v>Власні кошти</v>
          </cell>
          <cell r="N862" t="str">
            <v>ОЗ рах.91 БС 022005</v>
          </cell>
        </row>
        <row r="863">
          <cell r="C863" t="str">
            <v>СЕА-10600000131/000</v>
          </cell>
          <cell r="D863">
            <v>106</v>
          </cell>
          <cell r="E863" t="str">
            <v>Автоколона № 5</v>
          </cell>
          <cell r="F863" t="str">
            <v>КОРОТКОРУЧКО ОЛЕКСАНДР МИКОЛАЙОВИЧ</v>
          </cell>
          <cell r="G863">
            <v>10</v>
          </cell>
          <cell r="H863">
            <v>10</v>
          </cell>
          <cell r="I863">
            <v>0</v>
          </cell>
          <cell r="J863" t="str">
            <v>01.08.1996</v>
          </cell>
          <cell r="K863" t="str">
            <v>31.05.2018</v>
          </cell>
          <cell r="L863">
            <v>40</v>
          </cell>
          <cell r="M863" t="str">
            <v>За рішенням КМДА</v>
          </cell>
          <cell r="N863" t="str">
            <v>ОЗ рах.91 БС 022005</v>
          </cell>
        </row>
        <row r="864">
          <cell r="C864" t="str">
            <v>СЕА-10600000130/000</v>
          </cell>
          <cell r="D864">
            <v>106</v>
          </cell>
          <cell r="E864" t="str">
            <v>Автоколона № 5</v>
          </cell>
          <cell r="F864" t="str">
            <v>КОРОТКОРУЧКО ОЛЕКСАНДР МИКОЛАЙОВИЧ</v>
          </cell>
          <cell r="G864">
            <v>10</v>
          </cell>
          <cell r="H864">
            <v>10</v>
          </cell>
          <cell r="I864">
            <v>0</v>
          </cell>
          <cell r="J864" t="str">
            <v>01.08.1996</v>
          </cell>
          <cell r="K864" t="str">
            <v>31.05.2018</v>
          </cell>
          <cell r="L864">
            <v>40</v>
          </cell>
          <cell r="M864" t="str">
            <v>За рішенням КМДА</v>
          </cell>
          <cell r="N864" t="str">
            <v>ОЗ рах.91 БС 022005</v>
          </cell>
        </row>
        <row r="865">
          <cell r="C865" t="str">
            <v>СЕА-10600000129/000</v>
          </cell>
          <cell r="D865">
            <v>106</v>
          </cell>
          <cell r="E865" t="str">
            <v>Автоколона № 5</v>
          </cell>
          <cell r="F865" t="str">
            <v>КОРОТКОРУЧКО ОЛЕКСАНДР МИКОЛАЙОВИЧ</v>
          </cell>
          <cell r="G865">
            <v>10</v>
          </cell>
          <cell r="H865">
            <v>10</v>
          </cell>
          <cell r="I865">
            <v>0</v>
          </cell>
          <cell r="J865" t="str">
            <v>01.08.1996</v>
          </cell>
          <cell r="K865" t="str">
            <v>31.05.2018</v>
          </cell>
          <cell r="L865">
            <v>40</v>
          </cell>
          <cell r="M865" t="str">
            <v>За рішенням КМДА</v>
          </cell>
          <cell r="N865" t="str">
            <v>ОЗ рах.91 БС 022005</v>
          </cell>
        </row>
        <row r="866">
          <cell r="C866" t="str">
            <v>СЕА-10600000128/000</v>
          </cell>
          <cell r="D866">
            <v>106</v>
          </cell>
          <cell r="E866" t="str">
            <v>Автоколона № 5</v>
          </cell>
          <cell r="F866" t="str">
            <v>КОРОТКОРУЧКО ОЛЕКСАНДР МИКОЛАЙОВИЧ</v>
          </cell>
          <cell r="G866">
            <v>10</v>
          </cell>
          <cell r="H866">
            <v>10</v>
          </cell>
          <cell r="I866">
            <v>0</v>
          </cell>
          <cell r="J866" t="str">
            <v>01.08.1996</v>
          </cell>
          <cell r="K866" t="str">
            <v>31.05.2018</v>
          </cell>
          <cell r="L866">
            <v>40</v>
          </cell>
          <cell r="M866" t="str">
            <v>За рішенням КМДА</v>
          </cell>
          <cell r="N866" t="str">
            <v>ОЗ рах.91 БС 022005</v>
          </cell>
        </row>
        <row r="867">
          <cell r="C867" t="str">
            <v>СЕА-10600000127/000</v>
          </cell>
          <cell r="D867">
            <v>106</v>
          </cell>
          <cell r="E867" t="str">
            <v>Автоколона № 5</v>
          </cell>
          <cell r="F867" t="str">
            <v>КОРОТКОРУЧКО ОЛЕКСАНДР МИКОЛАЙОВИЧ</v>
          </cell>
          <cell r="G867">
            <v>10</v>
          </cell>
          <cell r="H867">
            <v>10</v>
          </cell>
          <cell r="I867">
            <v>0</v>
          </cell>
          <cell r="J867" t="str">
            <v>01.08.1996</v>
          </cell>
          <cell r="K867" t="str">
            <v>31.05.2018</v>
          </cell>
          <cell r="L867">
            <v>40</v>
          </cell>
          <cell r="M867" t="str">
            <v>За рішенням КМДА</v>
          </cell>
          <cell r="N867" t="str">
            <v>ОЗ рах.91 БС 022005</v>
          </cell>
        </row>
        <row r="868">
          <cell r="C868" t="str">
            <v>СЕА-10600000126/000</v>
          </cell>
          <cell r="D868">
            <v>106</v>
          </cell>
          <cell r="E868" t="str">
            <v>Автоколона № 5</v>
          </cell>
          <cell r="F868" t="str">
            <v>КОРОТКОРУЧКО ОЛЕКСАНДР МИКОЛАЙОВИЧ</v>
          </cell>
          <cell r="G868">
            <v>10</v>
          </cell>
          <cell r="H868">
            <v>10</v>
          </cell>
          <cell r="I868">
            <v>0</v>
          </cell>
          <cell r="J868" t="str">
            <v>01.08.1996</v>
          </cell>
          <cell r="K868" t="str">
            <v>31.05.2018</v>
          </cell>
          <cell r="L868">
            <v>40</v>
          </cell>
          <cell r="M868" t="str">
            <v>За рішенням КМДА</v>
          </cell>
          <cell r="N868" t="str">
            <v>ОЗ рах.91 БС 022005</v>
          </cell>
        </row>
        <row r="869">
          <cell r="C869" t="str">
            <v>СЕА-10600000125/000</v>
          </cell>
          <cell r="D869">
            <v>106</v>
          </cell>
          <cell r="E869" t="str">
            <v>Автоколона № 5</v>
          </cell>
          <cell r="F869" t="str">
            <v>КОРОТКОРУЧКО ОЛЕКСАНДР МИКОЛАЙОВИЧ</v>
          </cell>
          <cell r="G869">
            <v>10</v>
          </cell>
          <cell r="H869">
            <v>10</v>
          </cell>
          <cell r="I869">
            <v>0</v>
          </cell>
          <cell r="J869" t="str">
            <v>01.08.1996</v>
          </cell>
          <cell r="K869" t="str">
            <v>31.05.2018</v>
          </cell>
          <cell r="L869">
            <v>40</v>
          </cell>
          <cell r="M869" t="str">
            <v>За рішенням КМДА</v>
          </cell>
          <cell r="N869" t="str">
            <v>ОЗ рах.91 БС 022005</v>
          </cell>
        </row>
        <row r="870">
          <cell r="C870" t="str">
            <v>СЕА-10600000124/000</v>
          </cell>
          <cell r="D870">
            <v>106</v>
          </cell>
          <cell r="E870" t="str">
            <v>Автоколона № 5</v>
          </cell>
          <cell r="F870" t="str">
            <v>КОРОТКОРУЧКО ОЛЕКСАНДР МИКОЛАЙОВИЧ</v>
          </cell>
          <cell r="G870">
            <v>10</v>
          </cell>
          <cell r="H870">
            <v>10</v>
          </cell>
          <cell r="I870">
            <v>0</v>
          </cell>
          <cell r="J870" t="str">
            <v>01.08.1996</v>
          </cell>
          <cell r="K870" t="str">
            <v>31.05.2018</v>
          </cell>
          <cell r="L870">
            <v>40</v>
          </cell>
          <cell r="M870" t="str">
            <v>За рішенням КМДА</v>
          </cell>
          <cell r="N870" t="str">
            <v>ОЗ рах.91 БС 022005</v>
          </cell>
        </row>
        <row r="871">
          <cell r="C871" t="str">
            <v>СЕА-10600000123/000</v>
          </cell>
          <cell r="D871">
            <v>106</v>
          </cell>
          <cell r="E871" t="str">
            <v>Автоколона № 5</v>
          </cell>
          <cell r="F871" t="str">
            <v>КОРОТКОРУЧКО ОЛЕКСАНДР МИКОЛАЙОВИЧ</v>
          </cell>
          <cell r="G871">
            <v>10</v>
          </cell>
          <cell r="H871">
            <v>10</v>
          </cell>
          <cell r="I871">
            <v>0</v>
          </cell>
          <cell r="J871" t="str">
            <v>01.08.1996</v>
          </cell>
          <cell r="K871" t="str">
            <v>31.05.2018</v>
          </cell>
          <cell r="L871">
            <v>40</v>
          </cell>
          <cell r="M871" t="str">
            <v>За рішенням КМДА</v>
          </cell>
          <cell r="N871" t="str">
            <v>ОЗ рах.91 БС 022005</v>
          </cell>
        </row>
        <row r="872">
          <cell r="C872" t="str">
            <v>СЕА-10600000122/000</v>
          </cell>
          <cell r="D872">
            <v>106</v>
          </cell>
          <cell r="E872" t="str">
            <v>Автоколона № 5</v>
          </cell>
          <cell r="F872" t="str">
            <v>КОРОТКОРУЧКО ОЛЕКСАНДР МИКОЛАЙОВИЧ</v>
          </cell>
          <cell r="G872">
            <v>10</v>
          </cell>
          <cell r="H872">
            <v>10</v>
          </cell>
          <cell r="I872">
            <v>0</v>
          </cell>
          <cell r="J872" t="str">
            <v>01.08.1996</v>
          </cell>
          <cell r="K872" t="str">
            <v>31.05.2018</v>
          </cell>
          <cell r="L872">
            <v>40</v>
          </cell>
          <cell r="M872" t="str">
            <v>За рішенням КМДА</v>
          </cell>
          <cell r="N872" t="str">
            <v>ОЗ рах.91 БС 022005</v>
          </cell>
        </row>
        <row r="873">
          <cell r="C873" t="str">
            <v>СЕА-10600000120/000</v>
          </cell>
          <cell r="D873">
            <v>106</v>
          </cell>
          <cell r="E873" t="str">
            <v>Автоколона № 5</v>
          </cell>
          <cell r="F873" t="str">
            <v>КОРОТКОРУЧКО ОЛЕКСАНДР МИКОЛАЙОВИЧ</v>
          </cell>
          <cell r="G873">
            <v>10</v>
          </cell>
          <cell r="H873">
            <v>10</v>
          </cell>
          <cell r="I873">
            <v>0</v>
          </cell>
          <cell r="J873" t="str">
            <v>01.08.1996</v>
          </cell>
          <cell r="K873" t="str">
            <v>31.05.2018</v>
          </cell>
          <cell r="L873">
            <v>40</v>
          </cell>
          <cell r="M873" t="str">
            <v>За рішенням КМДА</v>
          </cell>
          <cell r="N873" t="str">
            <v>ОЗ рах.91 БС 022005</v>
          </cell>
        </row>
        <row r="874">
          <cell r="C874" t="str">
            <v>СЕА-10600000119/000</v>
          </cell>
          <cell r="D874">
            <v>106</v>
          </cell>
          <cell r="E874" t="str">
            <v>Автоколона № 5</v>
          </cell>
          <cell r="F874" t="str">
            <v>КОРОТКОРУЧКО ОЛЕКСАНДР МИКОЛАЙОВИЧ</v>
          </cell>
          <cell r="G874">
            <v>10</v>
          </cell>
          <cell r="H874">
            <v>10</v>
          </cell>
          <cell r="I874">
            <v>0</v>
          </cell>
          <cell r="J874" t="str">
            <v>01.08.1996</v>
          </cell>
          <cell r="K874" t="str">
            <v>31.05.2018</v>
          </cell>
          <cell r="L874">
            <v>40</v>
          </cell>
          <cell r="M874" t="str">
            <v>За рішенням КМДА</v>
          </cell>
          <cell r="N874" t="str">
            <v>ОЗ рах.91 БС 022005</v>
          </cell>
        </row>
        <row r="875">
          <cell r="C875" t="str">
            <v>СЕА-10600000118/000</v>
          </cell>
          <cell r="D875">
            <v>106</v>
          </cell>
          <cell r="E875" t="str">
            <v>Автоколона № 5</v>
          </cell>
          <cell r="F875" t="str">
            <v>КОРОТКОРУЧКО ОЛЕКСАНДР МИКОЛАЙОВИЧ</v>
          </cell>
          <cell r="G875">
            <v>10</v>
          </cell>
          <cell r="H875">
            <v>10</v>
          </cell>
          <cell r="I875">
            <v>0</v>
          </cell>
          <cell r="J875" t="str">
            <v>01.08.1996</v>
          </cell>
          <cell r="K875" t="str">
            <v>31.05.2018</v>
          </cell>
          <cell r="L875">
            <v>40</v>
          </cell>
          <cell r="M875" t="str">
            <v>За рішенням КМДА</v>
          </cell>
          <cell r="N875" t="str">
            <v>ОЗ рах.91 БС 022005</v>
          </cell>
        </row>
        <row r="876">
          <cell r="C876" t="str">
            <v>СЕА-10600000117/000</v>
          </cell>
          <cell r="D876">
            <v>106</v>
          </cell>
          <cell r="E876" t="str">
            <v>Автоколона № 5</v>
          </cell>
          <cell r="F876" t="str">
            <v>КОРОТКОРУЧКО ОЛЕКСАНДР МИКОЛАЙОВИЧ</v>
          </cell>
          <cell r="G876">
            <v>10</v>
          </cell>
          <cell r="H876">
            <v>10</v>
          </cell>
          <cell r="I876">
            <v>0</v>
          </cell>
          <cell r="J876" t="str">
            <v>01.08.1996</v>
          </cell>
          <cell r="K876" t="str">
            <v>31.05.2018</v>
          </cell>
          <cell r="L876">
            <v>40</v>
          </cell>
          <cell r="M876" t="str">
            <v>За рішенням КМДА</v>
          </cell>
          <cell r="N876" t="str">
            <v>ОЗ рах.91 БС 022005</v>
          </cell>
        </row>
        <row r="877">
          <cell r="C877" t="str">
            <v>СЕА-10600000116/000</v>
          </cell>
          <cell r="D877">
            <v>106</v>
          </cell>
          <cell r="E877" t="str">
            <v>Автоколона № 5</v>
          </cell>
          <cell r="F877" t="str">
            <v>КОРОТКОРУЧКО ОЛЕКСАНДР МИКОЛАЙОВИЧ</v>
          </cell>
          <cell r="G877">
            <v>10</v>
          </cell>
          <cell r="H877">
            <v>10</v>
          </cell>
          <cell r="I877">
            <v>0</v>
          </cell>
          <cell r="J877" t="str">
            <v>01.08.1996</v>
          </cell>
          <cell r="K877" t="str">
            <v>31.05.2018</v>
          </cell>
          <cell r="L877">
            <v>40</v>
          </cell>
          <cell r="M877" t="str">
            <v>За рішенням КМДА</v>
          </cell>
          <cell r="N877" t="str">
            <v>ОЗ рах.91 БС 022005</v>
          </cell>
        </row>
        <row r="878">
          <cell r="C878" t="str">
            <v>СЕА-10600000132/000</v>
          </cell>
          <cell r="D878">
            <v>106</v>
          </cell>
          <cell r="E878" t="str">
            <v>Автоколона № 5</v>
          </cell>
          <cell r="F878" t="str">
            <v>КОРОТКОРУЧКО ОЛЕКСАНДР МИКОЛАЙОВИЧ</v>
          </cell>
          <cell r="G878">
            <v>10</v>
          </cell>
          <cell r="H878">
            <v>10</v>
          </cell>
          <cell r="I878">
            <v>0</v>
          </cell>
          <cell r="J878" t="str">
            <v>01.08.1996</v>
          </cell>
          <cell r="K878" t="str">
            <v>31.05.2018</v>
          </cell>
          <cell r="L878">
            <v>40</v>
          </cell>
          <cell r="M878" t="str">
            <v>За рішенням КМДА</v>
          </cell>
          <cell r="N878" t="str">
            <v>ОЗ рах.91 БС 022005</v>
          </cell>
        </row>
        <row r="879">
          <cell r="C879" t="str">
            <v>СЕА-10600000133/000</v>
          </cell>
          <cell r="D879">
            <v>106</v>
          </cell>
          <cell r="E879" t="str">
            <v>Автоколона № 5</v>
          </cell>
          <cell r="F879" t="str">
            <v>КОРОТКОРУЧКО ОЛЕКСАНДР МИКОЛАЙОВИЧ</v>
          </cell>
          <cell r="G879">
            <v>10</v>
          </cell>
          <cell r="H879">
            <v>10</v>
          </cell>
          <cell r="I879">
            <v>0</v>
          </cell>
          <cell r="J879" t="str">
            <v>01.08.1996</v>
          </cell>
          <cell r="K879" t="str">
            <v>31.05.2018</v>
          </cell>
          <cell r="L879">
            <v>40</v>
          </cell>
          <cell r="M879" t="str">
            <v>За рішенням КМДА</v>
          </cell>
          <cell r="N879" t="str">
            <v>ОЗ рах.91 БС 022005</v>
          </cell>
        </row>
        <row r="880">
          <cell r="C880" t="str">
            <v>СЕА-10600000134/000</v>
          </cell>
          <cell r="D880">
            <v>106</v>
          </cell>
          <cell r="E880" t="str">
            <v>Автоколона № 5</v>
          </cell>
          <cell r="F880" t="str">
            <v>КОРОТКОРУЧКО ОЛЕКСАНДР МИКОЛАЙОВИЧ</v>
          </cell>
          <cell r="G880">
            <v>10</v>
          </cell>
          <cell r="H880">
            <v>10</v>
          </cell>
          <cell r="I880">
            <v>0</v>
          </cell>
          <cell r="J880" t="str">
            <v>01.08.1996</v>
          </cell>
          <cell r="K880" t="str">
            <v>31.05.2018</v>
          </cell>
          <cell r="L880">
            <v>40</v>
          </cell>
          <cell r="M880" t="str">
            <v>За рішенням КМДА</v>
          </cell>
          <cell r="N880" t="str">
            <v>ОЗ рах.91 БС 022005</v>
          </cell>
        </row>
        <row r="881">
          <cell r="C881" t="str">
            <v>СЕА-10600000135/000</v>
          </cell>
          <cell r="D881">
            <v>106</v>
          </cell>
          <cell r="E881" t="str">
            <v>Автоколона № 5</v>
          </cell>
          <cell r="F881" t="str">
            <v>КОРОТКОРУЧКО ОЛЕКСАНДР МИКОЛАЙОВИЧ</v>
          </cell>
          <cell r="G881">
            <v>10</v>
          </cell>
          <cell r="H881">
            <v>10</v>
          </cell>
          <cell r="I881">
            <v>0</v>
          </cell>
          <cell r="J881" t="str">
            <v>01.08.1996</v>
          </cell>
          <cell r="K881" t="str">
            <v>31.05.2018</v>
          </cell>
          <cell r="L881">
            <v>40</v>
          </cell>
          <cell r="M881" t="str">
            <v>За рішенням КМДА</v>
          </cell>
          <cell r="N881" t="str">
            <v>ОЗ рах.91 БС 022005</v>
          </cell>
        </row>
        <row r="882">
          <cell r="C882" t="str">
            <v>СЕА-10600000114/000</v>
          </cell>
          <cell r="D882">
            <v>106</v>
          </cell>
          <cell r="E882" t="str">
            <v>Автоколона № 5</v>
          </cell>
          <cell r="F882" t="str">
            <v>КОРОТКОРУЧКО ОЛЕКСАНДР МИКОЛАЙОВИЧ</v>
          </cell>
          <cell r="G882">
            <v>10</v>
          </cell>
          <cell r="H882">
            <v>10</v>
          </cell>
          <cell r="I882">
            <v>0</v>
          </cell>
          <cell r="J882" t="str">
            <v>01.08.1996</v>
          </cell>
          <cell r="K882" t="str">
            <v>31.05.2018</v>
          </cell>
          <cell r="L882">
            <v>40</v>
          </cell>
          <cell r="M882" t="str">
            <v>За рішенням КМДА</v>
          </cell>
          <cell r="N882" t="str">
            <v>ОЗ рах.91 БС 022005</v>
          </cell>
        </row>
        <row r="883">
          <cell r="C883" t="str">
            <v>СЕА-10600000143/000</v>
          </cell>
          <cell r="D883">
            <v>106</v>
          </cell>
          <cell r="E883" t="str">
            <v>Автоколона № 5</v>
          </cell>
          <cell r="F883" t="str">
            <v>КОРОТКОРУЧКО ОЛЕКСАНДР МИКОЛАЙОВИЧ</v>
          </cell>
          <cell r="G883">
            <v>20</v>
          </cell>
          <cell r="H883">
            <v>20</v>
          </cell>
          <cell r="I883">
            <v>0</v>
          </cell>
          <cell r="J883" t="str">
            <v>01.03.1997</v>
          </cell>
          <cell r="K883" t="str">
            <v>31.05.2018</v>
          </cell>
          <cell r="L883">
            <v>40</v>
          </cell>
          <cell r="M883" t="str">
            <v>За рішенням КМДА</v>
          </cell>
          <cell r="N883" t="str">
            <v>ОЗ рах.91 БС 022005</v>
          </cell>
        </row>
        <row r="884">
          <cell r="C884" t="str">
            <v>СЕА-10600000144/000</v>
          </cell>
          <cell r="D884">
            <v>106</v>
          </cell>
          <cell r="E884" t="str">
            <v>Автоколона № 5</v>
          </cell>
          <cell r="F884" t="str">
            <v>КОРОТКОРУЧКО ОЛЕКСАНДР МИКОЛАЙОВИЧ</v>
          </cell>
          <cell r="G884">
            <v>20</v>
          </cell>
          <cell r="H884">
            <v>20</v>
          </cell>
          <cell r="I884">
            <v>0</v>
          </cell>
          <cell r="J884" t="str">
            <v>01.03.1997</v>
          </cell>
          <cell r="K884" t="str">
            <v>31.05.2018</v>
          </cell>
          <cell r="L884">
            <v>40</v>
          </cell>
          <cell r="M884" t="str">
            <v>За рішенням КМДА</v>
          </cell>
          <cell r="N884" t="str">
            <v>ОЗ рах.91 БС 022005</v>
          </cell>
        </row>
        <row r="885">
          <cell r="C885" t="str">
            <v>СЕА-10600000145/000</v>
          </cell>
          <cell r="D885">
            <v>106</v>
          </cell>
          <cell r="E885" t="str">
            <v>Автоколона № 5</v>
          </cell>
          <cell r="F885" t="str">
            <v>КОРОТКОРУЧКО ОЛЕКСАНДР МИКОЛАЙОВИЧ</v>
          </cell>
          <cell r="G885">
            <v>20</v>
          </cell>
          <cell r="H885">
            <v>20</v>
          </cell>
          <cell r="I885">
            <v>0</v>
          </cell>
          <cell r="J885" t="str">
            <v>01.03.1997</v>
          </cell>
          <cell r="K885" t="str">
            <v>31.05.2018</v>
          </cell>
          <cell r="L885">
            <v>40</v>
          </cell>
          <cell r="M885" t="str">
            <v>За рішенням КМДА</v>
          </cell>
          <cell r="N885" t="str">
            <v>ОЗ рах.91 БС 022005</v>
          </cell>
        </row>
        <row r="886">
          <cell r="C886" t="str">
            <v>СЕА-10600000146/000</v>
          </cell>
          <cell r="D886">
            <v>106</v>
          </cell>
          <cell r="E886" t="str">
            <v>Автоколона № 5</v>
          </cell>
          <cell r="F886" t="str">
            <v>КОРОТКОРУЧКО ОЛЕКСАНДР МИКОЛАЙОВИЧ</v>
          </cell>
          <cell r="G886">
            <v>20</v>
          </cell>
          <cell r="H886">
            <v>20</v>
          </cell>
          <cell r="I886">
            <v>0</v>
          </cell>
          <cell r="J886" t="str">
            <v>01.03.1997</v>
          </cell>
          <cell r="K886" t="str">
            <v>31.05.2018</v>
          </cell>
          <cell r="L886">
            <v>40</v>
          </cell>
          <cell r="M886" t="str">
            <v>За рішенням КМДА</v>
          </cell>
          <cell r="N886" t="str">
            <v>ОЗ рах.91 БС 022005</v>
          </cell>
        </row>
        <row r="887">
          <cell r="C887" t="str">
            <v>СЕА-10600000147/000</v>
          </cell>
          <cell r="D887">
            <v>106</v>
          </cell>
          <cell r="E887" t="str">
            <v>Автоколона № 5</v>
          </cell>
          <cell r="F887" t="str">
            <v>КОРОТКОРУЧКО ОЛЕКСАНДР МИКОЛАЙОВИЧ</v>
          </cell>
          <cell r="G887">
            <v>20</v>
          </cell>
          <cell r="H887">
            <v>20</v>
          </cell>
          <cell r="I887">
            <v>0</v>
          </cell>
          <cell r="J887" t="str">
            <v>01.03.1997</v>
          </cell>
          <cell r="K887" t="str">
            <v>31.05.2018</v>
          </cell>
          <cell r="L887">
            <v>40</v>
          </cell>
          <cell r="M887" t="str">
            <v>За рішенням КМДА</v>
          </cell>
          <cell r="N887" t="str">
            <v>ОЗ рах.91 БС 022005</v>
          </cell>
        </row>
        <row r="888">
          <cell r="C888" t="str">
            <v>СЕА-10600000148/000</v>
          </cell>
          <cell r="D888">
            <v>106</v>
          </cell>
          <cell r="E888" t="str">
            <v>Автоколона № 5</v>
          </cell>
          <cell r="F888" t="str">
            <v>КОРОТКОРУЧКО ОЛЕКСАНДР МИКОЛАЙОВИЧ</v>
          </cell>
          <cell r="G888">
            <v>20</v>
          </cell>
          <cell r="H888">
            <v>20</v>
          </cell>
          <cell r="I888">
            <v>0</v>
          </cell>
          <cell r="J888" t="str">
            <v>01.03.1997</v>
          </cell>
          <cell r="K888" t="str">
            <v>31.05.2018</v>
          </cell>
          <cell r="L888">
            <v>40</v>
          </cell>
          <cell r="M888" t="str">
            <v>За рішенням КМДА</v>
          </cell>
          <cell r="N888" t="str">
            <v>ОЗ рах.91 БС 022005</v>
          </cell>
        </row>
        <row r="889">
          <cell r="C889" t="str">
            <v>СЕА-10600000149/000</v>
          </cell>
          <cell r="D889">
            <v>106</v>
          </cell>
          <cell r="E889" t="str">
            <v>Автоколона № 5</v>
          </cell>
          <cell r="F889" t="str">
            <v>КОРОТКОРУЧКО ОЛЕКСАНДР МИКОЛАЙОВИЧ</v>
          </cell>
          <cell r="G889">
            <v>20</v>
          </cell>
          <cell r="H889">
            <v>20</v>
          </cell>
          <cell r="I889">
            <v>0</v>
          </cell>
          <cell r="J889" t="str">
            <v>01.03.1997</v>
          </cell>
          <cell r="K889" t="str">
            <v>31.05.2018</v>
          </cell>
          <cell r="L889">
            <v>40</v>
          </cell>
          <cell r="M889" t="str">
            <v>За рішенням КМДА</v>
          </cell>
          <cell r="N889" t="str">
            <v>ОЗ рах.91 БС 022005</v>
          </cell>
        </row>
        <row r="890">
          <cell r="C890" t="str">
            <v>СЕА-10600000150/000</v>
          </cell>
          <cell r="D890">
            <v>106</v>
          </cell>
          <cell r="E890" t="str">
            <v>Автоколона № 5</v>
          </cell>
          <cell r="F890" t="str">
            <v>КОРОТКОРУЧКО ОЛЕКСАНДР МИКОЛАЙОВИЧ</v>
          </cell>
          <cell r="G890">
            <v>20</v>
          </cell>
          <cell r="H890">
            <v>20</v>
          </cell>
          <cell r="I890">
            <v>0</v>
          </cell>
          <cell r="J890" t="str">
            <v>01.03.1997</v>
          </cell>
          <cell r="K890" t="str">
            <v>31.05.2018</v>
          </cell>
          <cell r="L890">
            <v>40</v>
          </cell>
          <cell r="M890" t="str">
            <v>За рішенням КМДА</v>
          </cell>
          <cell r="N890" t="str">
            <v>ОЗ рах.91 БС 022005</v>
          </cell>
        </row>
        <row r="891">
          <cell r="C891" t="str">
            <v>СЕА-10600000151/000</v>
          </cell>
          <cell r="D891">
            <v>106</v>
          </cell>
          <cell r="E891" t="str">
            <v>Автоколона № 5</v>
          </cell>
          <cell r="F891" t="str">
            <v>КОРОТКОРУЧКО ОЛЕКСАНДР МИКОЛАЙОВИЧ</v>
          </cell>
          <cell r="G891">
            <v>20</v>
          </cell>
          <cell r="H891">
            <v>20</v>
          </cell>
          <cell r="I891">
            <v>0</v>
          </cell>
          <cell r="J891" t="str">
            <v>01.03.1997</v>
          </cell>
          <cell r="K891" t="str">
            <v>31.05.2018</v>
          </cell>
          <cell r="L891">
            <v>40</v>
          </cell>
          <cell r="M891" t="str">
            <v>За рішенням КМДА</v>
          </cell>
          <cell r="N891" t="str">
            <v>ОЗ рах.91 БС 022005</v>
          </cell>
        </row>
        <row r="892">
          <cell r="C892" t="str">
            <v>СЕА-10600000152/000</v>
          </cell>
          <cell r="D892">
            <v>106</v>
          </cell>
          <cell r="E892" t="str">
            <v>Автоколона № 5</v>
          </cell>
          <cell r="F892" t="str">
            <v>КОРОТКОРУЧКО ОЛЕКСАНДР МИКОЛАЙОВИЧ</v>
          </cell>
          <cell r="G892">
            <v>20</v>
          </cell>
          <cell r="H892">
            <v>20</v>
          </cell>
          <cell r="I892">
            <v>0</v>
          </cell>
          <cell r="J892" t="str">
            <v>01.03.1997</v>
          </cell>
          <cell r="K892" t="str">
            <v>31.05.2018</v>
          </cell>
          <cell r="L892">
            <v>40</v>
          </cell>
          <cell r="M892" t="str">
            <v>За рішенням КМДА</v>
          </cell>
          <cell r="N892" t="str">
            <v>ОЗ рах.91 БС 022005</v>
          </cell>
        </row>
        <row r="893">
          <cell r="C893" t="str">
            <v>СЕА-10600000153/000</v>
          </cell>
          <cell r="D893">
            <v>106</v>
          </cell>
          <cell r="E893" t="str">
            <v>Автоколона № 5</v>
          </cell>
          <cell r="F893" t="str">
            <v>КОРОТКОРУЧКО ОЛЕКСАНДР МИКОЛАЙОВИЧ</v>
          </cell>
          <cell r="G893">
            <v>20</v>
          </cell>
          <cell r="H893">
            <v>20</v>
          </cell>
          <cell r="I893">
            <v>0</v>
          </cell>
          <cell r="J893" t="str">
            <v>01.03.1997</v>
          </cell>
          <cell r="K893" t="str">
            <v>31.05.2018</v>
          </cell>
          <cell r="L893">
            <v>40</v>
          </cell>
          <cell r="M893" t="str">
            <v>За рішенням КМДА</v>
          </cell>
          <cell r="N893" t="str">
            <v>ОЗ рах.91 БС 022005</v>
          </cell>
        </row>
        <row r="894">
          <cell r="C894" t="str">
            <v>СЕА-10600000154/000</v>
          </cell>
          <cell r="D894">
            <v>106</v>
          </cell>
          <cell r="E894" t="str">
            <v>Автоколона № 5</v>
          </cell>
          <cell r="F894" t="str">
            <v>КОРОТКОРУЧКО ОЛЕКСАНДР МИКОЛАЙОВИЧ</v>
          </cell>
          <cell r="G894">
            <v>20</v>
          </cell>
          <cell r="H894">
            <v>20</v>
          </cell>
          <cell r="I894">
            <v>0</v>
          </cell>
          <cell r="J894" t="str">
            <v>01.03.1997</v>
          </cell>
          <cell r="K894" t="str">
            <v>31.05.2018</v>
          </cell>
          <cell r="L894">
            <v>40</v>
          </cell>
          <cell r="M894" t="str">
            <v>За рішенням КМДА</v>
          </cell>
          <cell r="N894" t="str">
            <v>ОЗ рах.91 БС 022005</v>
          </cell>
        </row>
        <row r="895">
          <cell r="C895" t="str">
            <v>ЗЕ -10600000843/000</v>
          </cell>
          <cell r="D895">
            <v>106</v>
          </cell>
          <cell r="E895" t="str">
            <v>Автоколона № 5</v>
          </cell>
          <cell r="F895" t="str">
            <v>ЦАРЕНКО ГРИГОРІЙ МИКОЛАЙОВИЧ</v>
          </cell>
          <cell r="G895">
            <v>120</v>
          </cell>
          <cell r="H895">
            <v>120</v>
          </cell>
          <cell r="I895">
            <v>0</v>
          </cell>
          <cell r="J895" t="str">
            <v>31.07.2001</v>
          </cell>
          <cell r="K895" t="str">
            <v>31.05.2018</v>
          </cell>
          <cell r="L895">
            <v>40</v>
          </cell>
          <cell r="M895" t="str">
            <v>За рішенням КМДА</v>
          </cell>
          <cell r="N895" t="str">
            <v>ОЗ рах.231 БС 011005 Передавання т/е КТМ</v>
          </cell>
        </row>
        <row r="896">
          <cell r="C896" t="str">
            <v>ЗЕ -10600000833/000</v>
          </cell>
          <cell r="D896">
            <v>106</v>
          </cell>
          <cell r="E896" t="str">
            <v>Автоколона № 5</v>
          </cell>
          <cell r="F896" t="str">
            <v>ЦАРЕНКО ГРИГОРІЙ МИКОЛАЙОВИЧ</v>
          </cell>
          <cell r="G896">
            <v>70</v>
          </cell>
          <cell r="H896">
            <v>70</v>
          </cell>
          <cell r="I896">
            <v>0</v>
          </cell>
          <cell r="J896" t="str">
            <v>31.07.2001</v>
          </cell>
          <cell r="K896" t="str">
            <v>31.05.2018</v>
          </cell>
          <cell r="L896">
            <v>40</v>
          </cell>
          <cell r="M896" t="str">
            <v>За рішенням КМДА</v>
          </cell>
          <cell r="N896" t="str">
            <v>ОЗ рах.231 БС 011005 Передавання т/е КТМ</v>
          </cell>
        </row>
        <row r="897">
          <cell r="C897" t="str">
            <v>СЕА-10600070023/000</v>
          </cell>
          <cell r="D897">
            <v>106</v>
          </cell>
          <cell r="E897" t="str">
            <v>Служба ремонтів АТ</v>
          </cell>
          <cell r="F897" t="str">
            <v>КОВТУН СЕРГІЙ МИХАЙЛОВИЧ</v>
          </cell>
          <cell r="G897">
            <v>463.29</v>
          </cell>
          <cell r="H897">
            <v>9.65</v>
          </cell>
          <cell r="I897">
            <v>453.64</v>
          </cell>
          <cell r="J897" t="str">
            <v>17.04.2002</v>
          </cell>
          <cell r="K897" t="str">
            <v>30.11.2018</v>
          </cell>
          <cell r="L897">
            <v>46</v>
          </cell>
          <cell r="M897" t="str">
            <v>Власні кошти</v>
          </cell>
          <cell r="N897" t="str">
            <v>ОЗ рах.949 БС 172005</v>
          </cell>
        </row>
        <row r="898">
          <cell r="C898" t="str">
            <v>СЕА-10600070009/000</v>
          </cell>
          <cell r="D898">
            <v>106</v>
          </cell>
          <cell r="E898" t="str">
            <v>Служба ремонтів АТ</v>
          </cell>
          <cell r="F898" t="str">
            <v>КОВТУН СЕРГІЙ МИХАЙЛОВИЧ</v>
          </cell>
          <cell r="G898">
            <v>755.64</v>
          </cell>
          <cell r="H898">
            <v>15.74</v>
          </cell>
          <cell r="I898">
            <v>739.9</v>
          </cell>
          <cell r="J898" t="str">
            <v>05.03.2001</v>
          </cell>
          <cell r="K898" t="str">
            <v>30.11.2018</v>
          </cell>
          <cell r="L898">
            <v>46</v>
          </cell>
          <cell r="M898" t="str">
            <v>Власні кошти</v>
          </cell>
          <cell r="N898" t="str">
            <v>ОЗ рах.91 БС 022005</v>
          </cell>
        </row>
        <row r="899">
          <cell r="C899" t="str">
            <v>СЕА-10600058221/000</v>
          </cell>
          <cell r="D899">
            <v>106</v>
          </cell>
          <cell r="E899" t="str">
            <v>Служба ремонтів АТ</v>
          </cell>
          <cell r="F899" t="str">
            <v>КОВТУН СЕРГІЙ МИХАЙЛОВИЧ</v>
          </cell>
          <cell r="G899">
            <v>163.98</v>
          </cell>
          <cell r="H899">
            <v>3.42</v>
          </cell>
          <cell r="I899">
            <v>160.56</v>
          </cell>
          <cell r="J899" t="str">
            <v>01.11.1997</v>
          </cell>
          <cell r="K899" t="str">
            <v>30.11.2018</v>
          </cell>
          <cell r="L899">
            <v>46</v>
          </cell>
          <cell r="M899" t="str">
            <v>Власні кошти</v>
          </cell>
          <cell r="N899" t="str">
            <v>ОЗ рах.949 БС 172005</v>
          </cell>
        </row>
        <row r="900">
          <cell r="C900" t="str">
            <v>СЕА-10600026115/000</v>
          </cell>
          <cell r="D900">
            <v>106</v>
          </cell>
          <cell r="E900" t="str">
            <v>Служба ремонтів АТ</v>
          </cell>
          <cell r="F900" t="str">
            <v>КОВТУН СЕРГІЙ МИХАЙЛОВИЧ</v>
          </cell>
          <cell r="G900">
            <v>40890.99</v>
          </cell>
          <cell r="H900">
            <v>851.9</v>
          </cell>
          <cell r="I900">
            <v>40039.089999999997</v>
          </cell>
          <cell r="J900" t="str">
            <v>25.06.2001</v>
          </cell>
          <cell r="K900" t="str">
            <v>30.11.2018</v>
          </cell>
          <cell r="L900">
            <v>46</v>
          </cell>
          <cell r="M900" t="str">
            <v>Власні кошти</v>
          </cell>
          <cell r="N900" t="str">
            <v>ОЗ рах.949 БС 172005</v>
          </cell>
        </row>
        <row r="901">
          <cell r="C901" t="str">
            <v>СЕА-10600001626/000</v>
          </cell>
          <cell r="D901">
            <v>106</v>
          </cell>
          <cell r="E901" t="str">
            <v>Служба ремонтів АТ</v>
          </cell>
          <cell r="F901" t="str">
            <v>КОВТУН СЕРГІЙ МИХАЙЛОВИЧ</v>
          </cell>
          <cell r="G901">
            <v>656.65</v>
          </cell>
          <cell r="H901">
            <v>13.68</v>
          </cell>
          <cell r="I901">
            <v>642.97</v>
          </cell>
          <cell r="J901" t="str">
            <v>02.03.2001</v>
          </cell>
          <cell r="K901" t="str">
            <v>30.11.2018</v>
          </cell>
          <cell r="L901">
            <v>46</v>
          </cell>
          <cell r="M901" t="str">
            <v>Власні кошти</v>
          </cell>
          <cell r="N901" t="str">
            <v>ОЗ рах.91 БС 022005</v>
          </cell>
        </row>
        <row r="902">
          <cell r="C902" t="str">
            <v>СЕА-10600001689/000</v>
          </cell>
          <cell r="D902">
            <v>106</v>
          </cell>
          <cell r="E902" t="str">
            <v>Служба ремонтів АТ</v>
          </cell>
          <cell r="F902" t="str">
            <v>СТРЕЛЬЦОВ ВІКТОР АНАТОЛІЙОВИЧ</v>
          </cell>
          <cell r="G902">
            <v>614.32000000000005</v>
          </cell>
          <cell r="H902">
            <v>12.8</v>
          </cell>
          <cell r="I902">
            <v>601.52</v>
          </cell>
          <cell r="J902" t="str">
            <v>04.10.2005</v>
          </cell>
          <cell r="K902" t="str">
            <v>30.11.2018</v>
          </cell>
          <cell r="L902">
            <v>46</v>
          </cell>
          <cell r="M902" t="str">
            <v>Власні кошти</v>
          </cell>
          <cell r="N902" t="str">
            <v>ОЗ рах.91 БС 022005</v>
          </cell>
        </row>
        <row r="903">
          <cell r="C903" t="str">
            <v>СЕА-10600001688/000</v>
          </cell>
          <cell r="D903">
            <v>106</v>
          </cell>
          <cell r="E903" t="str">
            <v>Служба ремонтів АТ</v>
          </cell>
          <cell r="F903" t="str">
            <v>СТРЕЛЬЦОВ ВІКТОР АНАТОЛІЙОВИЧ</v>
          </cell>
          <cell r="G903">
            <v>614.32000000000005</v>
          </cell>
          <cell r="H903">
            <v>12.8</v>
          </cell>
          <cell r="I903">
            <v>601.52</v>
          </cell>
          <cell r="J903" t="str">
            <v>04.10.2005</v>
          </cell>
          <cell r="K903" t="str">
            <v>30.11.2018</v>
          </cell>
          <cell r="L903">
            <v>46</v>
          </cell>
          <cell r="M903" t="str">
            <v>Власні кошти</v>
          </cell>
          <cell r="N903" t="str">
            <v>ОЗ рах.91 БС 022005</v>
          </cell>
        </row>
        <row r="904">
          <cell r="C904" t="str">
            <v>АТ -106000000042/000</v>
          </cell>
          <cell r="D904">
            <v>106</v>
          </cell>
          <cell r="E904" t="str">
            <v>Служба ремонтів АТ</v>
          </cell>
          <cell r="F904" t="str">
            <v>СТРЕЛЬЦОВ ВІКТОР АНАТОЛІЙОВИЧ</v>
          </cell>
          <cell r="G904">
            <v>4652.3900000000003</v>
          </cell>
          <cell r="H904">
            <v>96.92</v>
          </cell>
          <cell r="I904">
            <v>4555.47</v>
          </cell>
          <cell r="J904" t="str">
            <v>19.02.2016</v>
          </cell>
          <cell r="K904" t="str">
            <v>30.11.2018</v>
          </cell>
          <cell r="L904">
            <v>46</v>
          </cell>
          <cell r="M904" t="str">
            <v>Власні кошти</v>
          </cell>
          <cell r="N904" t="str">
            <v>ОЗ рах.91 БС 022005</v>
          </cell>
        </row>
        <row r="905">
          <cell r="C905" t="str">
            <v>СЕА-10600000137/000</v>
          </cell>
          <cell r="D905">
            <v>106</v>
          </cell>
          <cell r="E905" t="str">
            <v>Служба ремонтів АТ</v>
          </cell>
          <cell r="F905" t="str">
            <v>СТРЕЛЬЦОВ ВІКТОР АНАТОЛІЙОВИЧ</v>
          </cell>
          <cell r="G905">
            <v>20</v>
          </cell>
          <cell r="H905">
            <v>20</v>
          </cell>
          <cell r="I905">
            <v>0</v>
          </cell>
          <cell r="J905" t="str">
            <v>01.03.1997</v>
          </cell>
          <cell r="K905" t="str">
            <v>31.05.2018</v>
          </cell>
          <cell r="L905">
            <v>40</v>
          </cell>
          <cell r="M905" t="str">
            <v>За рішенням КМДА</v>
          </cell>
          <cell r="N905" t="str">
            <v>ОЗ рах.91 БС 022005</v>
          </cell>
        </row>
        <row r="906">
          <cell r="C906" t="str">
            <v>СЕА-10610000309/000</v>
          </cell>
          <cell r="D906">
            <v>106</v>
          </cell>
          <cell r="E906" t="str">
            <v>Служба ремонтів АТ</v>
          </cell>
          <cell r="F906" t="str">
            <v>СТРЕЛЬЦОВ ВІКТОР АНАТОЛІЙОВИЧ</v>
          </cell>
          <cell r="G906">
            <v>100</v>
          </cell>
          <cell r="H906">
            <v>95.31</v>
          </cell>
          <cell r="I906">
            <v>4.6900000000000004</v>
          </cell>
          <cell r="J906" t="str">
            <v>01.01.1996</v>
          </cell>
          <cell r="K906" t="str">
            <v>31.05.2018</v>
          </cell>
          <cell r="L906">
            <v>40</v>
          </cell>
          <cell r="M906" t="str">
            <v>За рішенням КМДА</v>
          </cell>
          <cell r="N906" t="str">
            <v>ОЗ рах.231 БС 011005 Передавання т/е КТМ</v>
          </cell>
        </row>
        <row r="907">
          <cell r="C907" t="str">
            <v>СЕА-10610000526/000</v>
          </cell>
          <cell r="D907">
            <v>106</v>
          </cell>
          <cell r="E907" t="str">
            <v>Служба ремонтів АТ</v>
          </cell>
          <cell r="F907" t="str">
            <v>СТРЕЛЬЦОВ ВІКТОР АНАТОЛІЙОВИЧ</v>
          </cell>
          <cell r="G907">
            <v>100</v>
          </cell>
          <cell r="H907">
            <v>95.31</v>
          </cell>
          <cell r="I907">
            <v>4.6900000000000004</v>
          </cell>
          <cell r="J907" t="str">
            <v>01.04.1997</v>
          </cell>
          <cell r="K907" t="str">
            <v>31.05.2018</v>
          </cell>
          <cell r="L907">
            <v>40</v>
          </cell>
          <cell r="M907" t="str">
            <v>За рішенням КМДА</v>
          </cell>
          <cell r="N907" t="str">
            <v>ОЗ рах.231 БС 011005 Передавання т/е КТМ</v>
          </cell>
        </row>
        <row r="908">
          <cell r="C908" t="str">
            <v>АУ -10400003608/000</v>
          </cell>
          <cell r="D908">
            <v>106</v>
          </cell>
          <cell r="E908" t="str">
            <v>Група забезпечення виробництва АТ</v>
          </cell>
          <cell r="F908" t="str">
            <v>ГРИЦЕНКО МИКОЛА МИКОЛАЙОВИЧ</v>
          </cell>
          <cell r="G908">
            <v>565.19000000000005</v>
          </cell>
          <cell r="H908">
            <v>11.77</v>
          </cell>
          <cell r="I908">
            <v>553.41999999999996</v>
          </cell>
          <cell r="J908" t="str">
            <v>01.07.2001</v>
          </cell>
          <cell r="K908" t="str">
            <v>30.11.2018</v>
          </cell>
          <cell r="L908">
            <v>46</v>
          </cell>
          <cell r="M908" t="str">
            <v>Власні кошти</v>
          </cell>
          <cell r="N908" t="str">
            <v>ОЗ рах.949 БС 172005</v>
          </cell>
        </row>
        <row r="909">
          <cell r="C909" t="str">
            <v>АУ -10400003604/000</v>
          </cell>
          <cell r="D909">
            <v>106</v>
          </cell>
          <cell r="E909" t="str">
            <v>Група забезпечення виробництва АТ</v>
          </cell>
          <cell r="F909" t="str">
            <v>ГРИЦЕНКО МИКОЛА МИКОЛАЙОВИЧ</v>
          </cell>
          <cell r="G909">
            <v>750.95</v>
          </cell>
          <cell r="H909">
            <v>15.64</v>
          </cell>
          <cell r="I909">
            <v>735.31</v>
          </cell>
          <cell r="J909" t="str">
            <v>01.07.2001</v>
          </cell>
          <cell r="K909" t="str">
            <v>30.11.2018</v>
          </cell>
          <cell r="L909">
            <v>46</v>
          </cell>
          <cell r="M909" t="str">
            <v>Власні кошти</v>
          </cell>
          <cell r="N909" t="str">
            <v>ОЗ рах.949 БС 172005</v>
          </cell>
        </row>
        <row r="910">
          <cell r="C910" t="str">
            <v>АУ -10400002610/000</v>
          </cell>
          <cell r="D910">
            <v>106</v>
          </cell>
          <cell r="E910" t="str">
            <v>Група забезпечення виробництва АТ</v>
          </cell>
          <cell r="F910" t="str">
            <v>ГРИЦЕНКО МИКОЛА МИКОЛАЙОВИЧ</v>
          </cell>
          <cell r="G910">
            <v>362.05</v>
          </cell>
          <cell r="H910">
            <v>7.54</v>
          </cell>
          <cell r="I910">
            <v>354.51</v>
          </cell>
          <cell r="J910" t="str">
            <v>01.09.1999</v>
          </cell>
          <cell r="K910" t="str">
            <v>30.11.2018</v>
          </cell>
          <cell r="L910">
            <v>46</v>
          </cell>
          <cell r="M910" t="str">
            <v>Власні кошти</v>
          </cell>
          <cell r="N910" t="str">
            <v>ОЗ рах.949 БС 172005</v>
          </cell>
        </row>
        <row r="911">
          <cell r="C911" t="str">
            <v>АТ -106000000005/000</v>
          </cell>
          <cell r="D911">
            <v>106</v>
          </cell>
          <cell r="E911" t="str">
            <v>Група забезпечення виробництва АТ</v>
          </cell>
          <cell r="F911" t="str">
            <v>ГРИЦЕНКО МИКОЛА МИКОЛАЙОВИЧ</v>
          </cell>
          <cell r="G911">
            <v>1738.42</v>
          </cell>
          <cell r="H911">
            <v>36.22</v>
          </cell>
          <cell r="I911">
            <v>1702.2</v>
          </cell>
          <cell r="J911" t="str">
            <v>31.10.2013</v>
          </cell>
          <cell r="K911" t="str">
            <v>30.11.2018</v>
          </cell>
          <cell r="L911">
            <v>46</v>
          </cell>
          <cell r="M911" t="str">
            <v>Власні кошти</v>
          </cell>
          <cell r="N911" t="str">
            <v>ОЗ рах.91 БС 022005</v>
          </cell>
        </row>
        <row r="912">
          <cell r="C912" t="str">
            <v>АУ -10600003015/000</v>
          </cell>
          <cell r="D912">
            <v>106</v>
          </cell>
          <cell r="E912" t="str">
            <v>Група забезпечення виробництва АТ</v>
          </cell>
          <cell r="F912" t="str">
            <v>ГРИЦЕНКО МИКОЛА МИКОЛАЙОВИЧ</v>
          </cell>
          <cell r="G912">
            <v>728.15</v>
          </cell>
          <cell r="H912">
            <v>15.17</v>
          </cell>
          <cell r="I912">
            <v>712.98</v>
          </cell>
          <cell r="J912" t="str">
            <v>01.09.2000</v>
          </cell>
          <cell r="K912" t="str">
            <v>30.11.2018</v>
          </cell>
          <cell r="L912">
            <v>46</v>
          </cell>
          <cell r="M912" t="str">
            <v>Власні кошти</v>
          </cell>
          <cell r="N912" t="str">
            <v>ОЗ рах.91 БС 022005</v>
          </cell>
        </row>
        <row r="913">
          <cell r="C913" t="str">
            <v>АУ -10600001415/000</v>
          </cell>
          <cell r="D913">
            <v>106</v>
          </cell>
          <cell r="E913" t="str">
            <v>Група забезпечення виробництва АТ</v>
          </cell>
          <cell r="F913" t="str">
            <v>ГРИЦЕНКО МИКОЛА МИКОЛАЙОВИЧ</v>
          </cell>
          <cell r="G913">
            <v>482.03</v>
          </cell>
          <cell r="H913">
            <v>10.039999999999999</v>
          </cell>
          <cell r="I913">
            <v>471.99</v>
          </cell>
          <cell r="J913" t="str">
            <v>01.03.1994</v>
          </cell>
          <cell r="K913" t="str">
            <v>30.11.2018</v>
          </cell>
          <cell r="L913">
            <v>46</v>
          </cell>
          <cell r="M913" t="str">
            <v>Власні кошти</v>
          </cell>
          <cell r="N913" t="str">
            <v>ОЗ рах.91 БС 022005</v>
          </cell>
        </row>
        <row r="914">
          <cell r="C914" t="str">
            <v>БМЗ-10400002635/000</v>
          </cell>
          <cell r="D914">
            <v>106</v>
          </cell>
          <cell r="E914" t="str">
            <v>Група забезпечення виробництва АТ</v>
          </cell>
          <cell r="F914" t="str">
            <v>ГРИЦЕНКО МИКОЛА МИКОЛАЙОВИЧ</v>
          </cell>
          <cell r="G914">
            <v>77.5</v>
          </cell>
          <cell r="H914">
            <v>1.61</v>
          </cell>
          <cell r="I914">
            <v>75.89</v>
          </cell>
          <cell r="J914" t="str">
            <v>29.10.1999</v>
          </cell>
          <cell r="K914" t="str">
            <v>30.11.2018</v>
          </cell>
          <cell r="L914">
            <v>46</v>
          </cell>
          <cell r="M914" t="str">
            <v>Власні кошти</v>
          </cell>
          <cell r="N914" t="str">
            <v>ОЗ рах.91 БС 022005</v>
          </cell>
        </row>
        <row r="915">
          <cell r="C915" t="str">
            <v>СЕА-10610000650/000</v>
          </cell>
          <cell r="D915">
            <v>106</v>
          </cell>
          <cell r="E915" t="str">
            <v>Група забезпечення виробництва АТ</v>
          </cell>
          <cell r="F915" t="str">
            <v>ГРИЦЕНКО МИКОЛА МИКОЛАЙОВИЧ</v>
          </cell>
          <cell r="G915">
            <v>105.87</v>
          </cell>
          <cell r="H915">
            <v>2.21</v>
          </cell>
          <cell r="I915">
            <v>103.66</v>
          </cell>
          <cell r="J915" t="str">
            <v>18.06.2009</v>
          </cell>
          <cell r="K915" t="str">
            <v>30.11.2018</v>
          </cell>
          <cell r="L915">
            <v>46</v>
          </cell>
          <cell r="M915" t="str">
            <v>Власні кошти</v>
          </cell>
          <cell r="N915" t="str">
            <v>ОЗ рах.91 БС 022005</v>
          </cell>
        </row>
        <row r="916">
          <cell r="C916" t="str">
            <v>СЕА-10610000647/000</v>
          </cell>
          <cell r="D916">
            <v>106</v>
          </cell>
          <cell r="E916" t="str">
            <v>Група забезпечення виробництва АТ</v>
          </cell>
          <cell r="F916" t="str">
            <v>ГРИЦЕНКО МИКОЛА МИКОЛАЙОВИЧ</v>
          </cell>
          <cell r="G916">
            <v>677.4</v>
          </cell>
          <cell r="H916">
            <v>14.11</v>
          </cell>
          <cell r="I916">
            <v>663.29</v>
          </cell>
          <cell r="J916" t="str">
            <v>01.03.2006</v>
          </cell>
          <cell r="K916" t="str">
            <v>30.11.2018</v>
          </cell>
          <cell r="L916">
            <v>46</v>
          </cell>
          <cell r="M916" t="str">
            <v>Власні кошти</v>
          </cell>
          <cell r="N916" t="str">
            <v>ОЗ рах.91 БС 022005</v>
          </cell>
        </row>
        <row r="917">
          <cell r="C917" t="str">
            <v>СЕА-10610000645/000</v>
          </cell>
          <cell r="D917">
            <v>106</v>
          </cell>
          <cell r="E917" t="str">
            <v>Група забезпечення виробництва АТ</v>
          </cell>
          <cell r="F917" t="str">
            <v>ГРИЦЕНКО МИКОЛА МИКОЛАЙОВИЧ</v>
          </cell>
          <cell r="G917">
            <v>2527.9899999999998</v>
          </cell>
          <cell r="H917">
            <v>52.67</v>
          </cell>
          <cell r="I917">
            <v>2475.3200000000002</v>
          </cell>
          <cell r="J917" t="str">
            <v>01.03.2006</v>
          </cell>
          <cell r="K917" t="str">
            <v>30.11.2018</v>
          </cell>
          <cell r="L917">
            <v>46</v>
          </cell>
          <cell r="M917" t="str">
            <v>Власні кошти</v>
          </cell>
          <cell r="N917" t="str">
            <v>ОЗ рах.91 БС 022005</v>
          </cell>
        </row>
        <row r="918">
          <cell r="C918" t="str">
            <v>СЕА-10610000055/000</v>
          </cell>
          <cell r="D918">
            <v>106</v>
          </cell>
          <cell r="E918" t="str">
            <v>Група забезпечення виробництва АТ</v>
          </cell>
          <cell r="F918" t="str">
            <v>ГРИЦЕНКО МИКОЛА МИКОЛАЙОВИЧ</v>
          </cell>
          <cell r="G918">
            <v>338.49</v>
          </cell>
          <cell r="H918">
            <v>7.05</v>
          </cell>
          <cell r="I918">
            <v>331.44</v>
          </cell>
          <cell r="J918" t="str">
            <v>01.12.1996</v>
          </cell>
          <cell r="K918" t="str">
            <v>30.11.2018</v>
          </cell>
          <cell r="L918">
            <v>46</v>
          </cell>
          <cell r="M918" t="str">
            <v>Власні кошти</v>
          </cell>
          <cell r="N918" t="str">
            <v>ОЗ рах.91 БС 022005</v>
          </cell>
        </row>
        <row r="919">
          <cell r="C919" t="str">
            <v>СЕА-10600093934/000</v>
          </cell>
          <cell r="D919">
            <v>106</v>
          </cell>
          <cell r="E919" t="str">
            <v>Група забезпечення виробництва АТ</v>
          </cell>
          <cell r="F919" t="str">
            <v>ГРИЦЕНКО МИКОЛА МИКОЛАЙОВИЧ</v>
          </cell>
          <cell r="G919">
            <v>520.4</v>
          </cell>
          <cell r="H919">
            <v>10.84</v>
          </cell>
          <cell r="I919">
            <v>509.56</v>
          </cell>
          <cell r="J919" t="str">
            <v>14.06.2006</v>
          </cell>
          <cell r="K919" t="str">
            <v>30.11.2018</v>
          </cell>
          <cell r="L919">
            <v>46</v>
          </cell>
          <cell r="M919" t="str">
            <v>Власні кошти</v>
          </cell>
          <cell r="N919" t="str">
            <v>ОЗ рах.949 БС 172005</v>
          </cell>
        </row>
        <row r="920">
          <cell r="C920" t="str">
            <v>СЕА-10600093932/000</v>
          </cell>
          <cell r="D920">
            <v>106</v>
          </cell>
          <cell r="E920" t="str">
            <v>Група забезпечення виробництва АТ</v>
          </cell>
          <cell r="F920" t="str">
            <v>ГРИЦЕНКО МИКОЛА МИКОЛАЙОВИЧ</v>
          </cell>
          <cell r="G920">
            <v>131.83000000000001</v>
          </cell>
          <cell r="H920">
            <v>2.75</v>
          </cell>
          <cell r="I920">
            <v>129.08000000000001</v>
          </cell>
          <cell r="J920" t="str">
            <v>12.09.2005</v>
          </cell>
          <cell r="K920" t="str">
            <v>30.11.2018</v>
          </cell>
          <cell r="L920">
            <v>46</v>
          </cell>
          <cell r="M920" t="str">
            <v>Власні кошти</v>
          </cell>
          <cell r="N920" t="str">
            <v>ОЗ рах.91 БС 022005</v>
          </cell>
        </row>
        <row r="921">
          <cell r="C921" t="str">
            <v>СЕА-10600093926/000</v>
          </cell>
          <cell r="D921">
            <v>106</v>
          </cell>
          <cell r="E921" t="str">
            <v>Група забезпечення виробництва АТ</v>
          </cell>
          <cell r="F921" t="str">
            <v>ГРИЦЕНКО МИКОЛА МИКОЛАЙОВИЧ</v>
          </cell>
          <cell r="G921">
            <v>1253.49</v>
          </cell>
          <cell r="H921">
            <v>26.11</v>
          </cell>
          <cell r="I921">
            <v>1227.3800000000001</v>
          </cell>
          <cell r="J921" t="str">
            <v>12.09.2005</v>
          </cell>
          <cell r="K921" t="str">
            <v>30.11.2018</v>
          </cell>
          <cell r="L921">
            <v>46</v>
          </cell>
          <cell r="M921" t="str">
            <v>Власні кошти</v>
          </cell>
          <cell r="N921" t="str">
            <v>ОЗ рах.91 БС 022005</v>
          </cell>
        </row>
        <row r="922">
          <cell r="C922" t="str">
            <v>СЕА-10600093922/000</v>
          </cell>
          <cell r="D922">
            <v>106</v>
          </cell>
          <cell r="E922" t="str">
            <v>Група забезпечення виробництва АТ</v>
          </cell>
          <cell r="F922" t="str">
            <v>ГРИЦЕНКО МИКОЛА МИКОЛАЙОВИЧ</v>
          </cell>
          <cell r="G922">
            <v>375.01</v>
          </cell>
          <cell r="H922">
            <v>7.81</v>
          </cell>
          <cell r="I922">
            <v>367.2</v>
          </cell>
          <cell r="J922" t="str">
            <v>22.09.2005</v>
          </cell>
          <cell r="K922" t="str">
            <v>30.11.2018</v>
          </cell>
          <cell r="L922">
            <v>46</v>
          </cell>
          <cell r="M922" t="str">
            <v>Власні кошти</v>
          </cell>
          <cell r="N922" t="str">
            <v>ОЗ рах.91 БС 022005</v>
          </cell>
        </row>
        <row r="923">
          <cell r="C923" t="str">
            <v>СЕА-10600093917/000</v>
          </cell>
          <cell r="D923">
            <v>106</v>
          </cell>
          <cell r="E923" t="str">
            <v>Група забезпечення виробництва АТ</v>
          </cell>
          <cell r="F923" t="str">
            <v>ГРИЦЕНКО МИКОЛА МИКОЛАЙОВИЧ</v>
          </cell>
          <cell r="G923">
            <v>304.20999999999998</v>
          </cell>
          <cell r="H923">
            <v>6.34</v>
          </cell>
          <cell r="I923">
            <v>297.87</v>
          </cell>
          <cell r="J923" t="str">
            <v>01.07.1998</v>
          </cell>
          <cell r="K923" t="str">
            <v>30.11.2018</v>
          </cell>
          <cell r="L923">
            <v>46</v>
          </cell>
          <cell r="M923" t="str">
            <v>Власні кошти</v>
          </cell>
          <cell r="N923" t="str">
            <v>ОЗ рах.91 БС 022005</v>
          </cell>
        </row>
        <row r="924">
          <cell r="C924" t="str">
            <v>СЕА-10600026152/000</v>
          </cell>
          <cell r="D924">
            <v>106</v>
          </cell>
          <cell r="E924" t="str">
            <v>Група забезпечення виробництва АТ</v>
          </cell>
          <cell r="F924" t="str">
            <v>ГРИЦЕНКО МИКОЛА МИКОЛАЙОВИЧ</v>
          </cell>
          <cell r="G924">
            <v>1029.29</v>
          </cell>
          <cell r="H924">
            <v>21.44</v>
          </cell>
          <cell r="I924">
            <v>1007.85</v>
          </cell>
          <cell r="J924" t="str">
            <v>28.02.2003</v>
          </cell>
          <cell r="K924" t="str">
            <v>30.11.2018</v>
          </cell>
          <cell r="L924">
            <v>46</v>
          </cell>
          <cell r="M924" t="str">
            <v>Власні кошти</v>
          </cell>
          <cell r="N924" t="str">
            <v>ОЗ рах.91 БС 022005</v>
          </cell>
        </row>
        <row r="925">
          <cell r="C925" t="str">
            <v>СЕА-10600026110/000</v>
          </cell>
          <cell r="D925">
            <v>106</v>
          </cell>
          <cell r="E925" t="str">
            <v>Група забезпечення виробництва АТ</v>
          </cell>
          <cell r="F925" t="str">
            <v>ГРИЦЕНКО МИКОЛА МИКОЛАЙОВИЧ</v>
          </cell>
          <cell r="G925">
            <v>1777.18</v>
          </cell>
          <cell r="H925">
            <v>37.020000000000003</v>
          </cell>
          <cell r="I925">
            <v>1740.16</v>
          </cell>
          <cell r="J925" t="str">
            <v>12.12.2000</v>
          </cell>
          <cell r="K925" t="str">
            <v>30.11.2018</v>
          </cell>
          <cell r="L925">
            <v>46</v>
          </cell>
          <cell r="M925" t="str">
            <v>Власні кошти</v>
          </cell>
          <cell r="N925" t="str">
            <v>ОЗ рах.91 БС 022005</v>
          </cell>
        </row>
        <row r="926">
          <cell r="C926" t="str">
            <v>СЕА-10600026061/000</v>
          </cell>
          <cell r="D926">
            <v>106</v>
          </cell>
          <cell r="E926" t="str">
            <v>Група забезпечення виробництва АТ</v>
          </cell>
          <cell r="F926" t="str">
            <v>ГРИЦЕНКО МИКОЛА МИКОЛАЙОВИЧ</v>
          </cell>
          <cell r="G926">
            <v>815.14</v>
          </cell>
          <cell r="H926">
            <v>16.98</v>
          </cell>
          <cell r="I926">
            <v>798.16</v>
          </cell>
          <cell r="J926" t="str">
            <v>01.11.1999</v>
          </cell>
          <cell r="K926" t="str">
            <v>30.11.2018</v>
          </cell>
          <cell r="L926">
            <v>46</v>
          </cell>
          <cell r="M926" t="str">
            <v>Власні кошти</v>
          </cell>
          <cell r="N926" t="str">
            <v>ОЗ рах.91 БС 022005</v>
          </cell>
        </row>
        <row r="927">
          <cell r="C927" t="str">
            <v>СЕА-10600026060/000</v>
          </cell>
          <cell r="D927">
            <v>106</v>
          </cell>
          <cell r="E927" t="str">
            <v>Група забезпечення виробництва АТ</v>
          </cell>
          <cell r="F927" t="str">
            <v>ГРИЦЕНКО МИКОЛА МИКОЛАЙОВИЧ</v>
          </cell>
          <cell r="G927">
            <v>792.81</v>
          </cell>
          <cell r="H927">
            <v>16.52</v>
          </cell>
          <cell r="I927">
            <v>776.29</v>
          </cell>
          <cell r="J927" t="str">
            <v>01.11.1999</v>
          </cell>
          <cell r="K927" t="str">
            <v>30.11.2018</v>
          </cell>
          <cell r="L927">
            <v>46</v>
          </cell>
          <cell r="M927" t="str">
            <v>Власні кошти</v>
          </cell>
          <cell r="N927" t="str">
            <v>ОЗ рах.91 БС 022005</v>
          </cell>
        </row>
        <row r="928">
          <cell r="C928" t="str">
            <v>СЕА-10600026047/000</v>
          </cell>
          <cell r="D928">
            <v>106</v>
          </cell>
          <cell r="E928" t="str">
            <v>Група забезпечення виробництва АТ</v>
          </cell>
          <cell r="F928" t="str">
            <v>ГРИЦЕНКО МИКОЛА МИКОЛАЙОВИЧ</v>
          </cell>
          <cell r="G928">
            <v>535.04</v>
          </cell>
          <cell r="H928">
            <v>11.15</v>
          </cell>
          <cell r="I928">
            <v>523.89</v>
          </cell>
          <cell r="J928" t="str">
            <v>25.11.1999</v>
          </cell>
          <cell r="K928" t="str">
            <v>30.11.2018</v>
          </cell>
          <cell r="L928">
            <v>46</v>
          </cell>
          <cell r="M928" t="str">
            <v>Власні кошти</v>
          </cell>
          <cell r="N928" t="str">
            <v>ОЗ рах.91 БС 022005</v>
          </cell>
        </row>
        <row r="929">
          <cell r="C929" t="str">
            <v>СЕА-10600026046/000</v>
          </cell>
          <cell r="D929">
            <v>106</v>
          </cell>
          <cell r="E929" t="str">
            <v>Група забезпечення виробництва АТ</v>
          </cell>
          <cell r="F929" t="str">
            <v>ГРИЦЕНКО МИКОЛА МИКОЛАЙОВИЧ</v>
          </cell>
          <cell r="G929">
            <v>815.62</v>
          </cell>
          <cell r="H929">
            <v>16.989999999999998</v>
          </cell>
          <cell r="I929">
            <v>798.63</v>
          </cell>
          <cell r="J929" t="str">
            <v>25.11.1999</v>
          </cell>
          <cell r="K929" t="str">
            <v>30.11.2018</v>
          </cell>
          <cell r="L929">
            <v>46</v>
          </cell>
          <cell r="M929" t="str">
            <v>Власні кошти</v>
          </cell>
          <cell r="N929" t="str">
            <v>ОЗ рах.91 БС 022005</v>
          </cell>
        </row>
        <row r="930">
          <cell r="C930" t="str">
            <v>СЕА-10600026038/000</v>
          </cell>
          <cell r="D930">
            <v>106</v>
          </cell>
          <cell r="E930" t="str">
            <v>Група забезпечення виробництва АТ</v>
          </cell>
          <cell r="F930" t="str">
            <v>ГРИЦЕНКО МИКОЛА МИКОЛАЙОВИЧ</v>
          </cell>
          <cell r="G930">
            <v>1653.08</v>
          </cell>
          <cell r="H930">
            <v>34.44</v>
          </cell>
          <cell r="I930">
            <v>1618.64</v>
          </cell>
          <cell r="J930" t="str">
            <v>21.09.1999</v>
          </cell>
          <cell r="K930" t="str">
            <v>30.11.2018</v>
          </cell>
          <cell r="L930">
            <v>46</v>
          </cell>
          <cell r="M930" t="str">
            <v>Власні кошти</v>
          </cell>
          <cell r="N930" t="str">
            <v>ОЗ рах.91 БС 022005</v>
          </cell>
        </row>
        <row r="931">
          <cell r="C931" t="str">
            <v>СЕА-10600008300/000</v>
          </cell>
          <cell r="D931">
            <v>106</v>
          </cell>
          <cell r="E931" t="str">
            <v>Група забезпечення виробництва АТ</v>
          </cell>
          <cell r="F931" t="str">
            <v>ГРИЦЕНКО МИКОЛА МИКОЛАЙОВИЧ</v>
          </cell>
          <cell r="G931">
            <v>615.85</v>
          </cell>
          <cell r="H931">
            <v>12.83</v>
          </cell>
          <cell r="I931">
            <v>603.02</v>
          </cell>
          <cell r="J931" t="str">
            <v>10.12.1999</v>
          </cell>
          <cell r="K931" t="str">
            <v>30.11.2018</v>
          </cell>
          <cell r="L931">
            <v>46</v>
          </cell>
          <cell r="M931" t="str">
            <v>Власні кошти</v>
          </cell>
          <cell r="N931" t="str">
            <v>ОЗ рах.949 БС 172005</v>
          </cell>
        </row>
        <row r="932">
          <cell r="C932" t="str">
            <v>СЕА-10600001202/000</v>
          </cell>
          <cell r="D932">
            <v>106</v>
          </cell>
          <cell r="E932" t="str">
            <v>Група забезпечення виробництва АТ</v>
          </cell>
          <cell r="F932" t="str">
            <v>ГРИЦЕНКО МИКОЛА МИКОЛАЙОВИЧ</v>
          </cell>
          <cell r="G932">
            <v>282.39</v>
          </cell>
          <cell r="H932">
            <v>5.88</v>
          </cell>
          <cell r="I932">
            <v>276.51</v>
          </cell>
          <cell r="J932" t="str">
            <v>01.05.1999</v>
          </cell>
          <cell r="K932" t="str">
            <v>30.11.2018</v>
          </cell>
          <cell r="L932">
            <v>46</v>
          </cell>
          <cell r="M932" t="str">
            <v>Власні кошти</v>
          </cell>
          <cell r="N932" t="str">
            <v>ОЗ рах.91 БС 022005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25" zoomScaleNormal="100" workbookViewId="0"/>
  </sheetViews>
  <sheetFormatPr defaultColWidth="9.140625" defaultRowHeight="15" x14ac:dyDescent="0.25"/>
  <cols>
    <col min="1" max="1" width="6" style="1" customWidth="1"/>
    <col min="2" max="2" width="45.85546875" style="1" customWidth="1"/>
    <col min="3" max="3" width="14.7109375" style="1" customWidth="1"/>
    <col min="4" max="4" width="21.42578125" style="1" customWidth="1"/>
    <col min="5" max="5" width="11.42578125" style="1" customWidth="1"/>
    <col min="6" max="6" width="11.7109375" style="1" customWidth="1"/>
    <col min="7" max="7" width="14.85546875" style="1" customWidth="1"/>
    <col min="8" max="8" width="11.42578125" style="1" customWidth="1"/>
    <col min="9" max="9" width="15.28515625" style="1" customWidth="1"/>
    <col min="10" max="10" width="12.7109375" style="1" customWidth="1"/>
    <col min="11" max="11" width="16" style="1" customWidth="1"/>
    <col min="12" max="12" width="24.85546875" style="1" customWidth="1"/>
    <col min="13" max="13" width="13.42578125" style="1" customWidth="1"/>
    <col min="14" max="14" width="12" style="1" customWidth="1"/>
    <col min="15" max="16384" width="9.140625" style="1"/>
  </cols>
  <sheetData>
    <row r="1" spans="1:14" x14ac:dyDescent="0.25">
      <c r="I1" s="114" t="s">
        <v>0</v>
      </c>
      <c r="J1" s="114"/>
      <c r="K1" s="114"/>
    </row>
    <row r="2" spans="1:14" x14ac:dyDescent="0.25">
      <c r="I2" s="114" t="s">
        <v>35</v>
      </c>
      <c r="J2" s="114"/>
      <c r="K2" s="114"/>
    </row>
    <row r="3" spans="1:14" x14ac:dyDescent="0.25">
      <c r="I3" s="115"/>
      <c r="J3" s="115"/>
      <c r="K3" s="115"/>
    </row>
    <row r="4" spans="1:14" x14ac:dyDescent="0.25">
      <c r="I4" s="14"/>
      <c r="J4" s="14"/>
      <c r="K4" s="15" t="s">
        <v>34</v>
      </c>
    </row>
    <row r="5" spans="1:14" ht="16.5" x14ac:dyDescent="0.25">
      <c r="I5" s="16"/>
      <c r="K5" s="16"/>
    </row>
    <row r="6" spans="1:14" x14ac:dyDescent="0.25">
      <c r="I6" s="1" t="s">
        <v>1</v>
      </c>
    </row>
    <row r="7" spans="1:14" x14ac:dyDescent="0.25">
      <c r="I7" s="2" t="s">
        <v>2</v>
      </c>
    </row>
    <row r="9" spans="1:14" x14ac:dyDescent="0.25">
      <c r="A9" s="111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4" ht="15" customHeight="1" x14ac:dyDescent="0.25">
      <c r="A10" s="111" t="s">
        <v>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4" ht="15" customHeight="1" x14ac:dyDescent="0.25">
      <c r="B11" s="3"/>
      <c r="C11" s="3"/>
    </row>
    <row r="13" spans="1:14" ht="17.25" customHeight="1" x14ac:dyDescent="0.25">
      <c r="A13" s="118" t="s">
        <v>525</v>
      </c>
      <c r="B13" s="116" t="s">
        <v>15</v>
      </c>
      <c r="C13" s="116" t="s">
        <v>526</v>
      </c>
      <c r="D13" s="119" t="s">
        <v>16</v>
      </c>
      <c r="E13" s="120"/>
      <c r="F13" s="121"/>
      <c r="G13" s="116" t="s">
        <v>9</v>
      </c>
      <c r="H13" s="116" t="s">
        <v>10</v>
      </c>
      <c r="I13" s="116" t="s">
        <v>11</v>
      </c>
      <c r="J13" s="116" t="s">
        <v>12</v>
      </c>
      <c r="K13" s="116" t="s">
        <v>13</v>
      </c>
      <c r="L13" s="112" t="s">
        <v>66</v>
      </c>
      <c r="M13" s="113"/>
      <c r="N13" s="113"/>
    </row>
    <row r="14" spans="1:14" ht="72.75" customHeight="1" x14ac:dyDescent="0.25">
      <c r="A14" s="118"/>
      <c r="B14" s="117"/>
      <c r="C14" s="117"/>
      <c r="D14" s="18" t="s">
        <v>6</v>
      </c>
      <c r="E14" s="18" t="s">
        <v>7</v>
      </c>
      <c r="F14" s="18" t="s">
        <v>8</v>
      </c>
      <c r="G14" s="117"/>
      <c r="H14" s="117"/>
      <c r="I14" s="117"/>
      <c r="J14" s="117"/>
      <c r="K14" s="117"/>
      <c r="L14" s="19" t="s">
        <v>33</v>
      </c>
      <c r="M14" s="19" t="s">
        <v>32</v>
      </c>
      <c r="N14" s="19" t="s">
        <v>31</v>
      </c>
    </row>
    <row r="15" spans="1:14" ht="9.75" customHeight="1" x14ac:dyDescent="0.25">
      <c r="A15" s="10">
        <v>1</v>
      </c>
      <c r="B15" s="11">
        <f>A15+1</f>
        <v>2</v>
      </c>
      <c r="C15" s="11">
        <f t="shared" ref="C15:K15" si="0">B15+1</f>
        <v>3</v>
      </c>
      <c r="D15" s="11">
        <f t="shared" si="0"/>
        <v>4</v>
      </c>
      <c r="E15" s="11">
        <f t="shared" si="0"/>
        <v>5</v>
      </c>
      <c r="F15" s="11">
        <f t="shared" si="0"/>
        <v>6</v>
      </c>
      <c r="G15" s="11">
        <f t="shared" si="0"/>
        <v>7</v>
      </c>
      <c r="H15" s="11">
        <f t="shared" si="0"/>
        <v>8</v>
      </c>
      <c r="I15" s="11">
        <f t="shared" si="0"/>
        <v>9</v>
      </c>
      <c r="J15" s="11">
        <f t="shared" si="0"/>
        <v>10</v>
      </c>
      <c r="K15" s="11">
        <f t="shared" si="0"/>
        <v>11</v>
      </c>
      <c r="L15" s="20"/>
      <c r="M15" s="20"/>
      <c r="N15" s="20"/>
    </row>
    <row r="16" spans="1:14" s="8" customFormat="1" ht="30" x14ac:dyDescent="0.25">
      <c r="A16" s="7">
        <v>1</v>
      </c>
      <c r="B16" s="9" t="s">
        <v>26</v>
      </c>
      <c r="C16" s="12" t="str">
        <f>LEFT(N16,10)&amp;" "&amp;LEFT(M16,10)</f>
        <v>01.12.2008 31.05.2018</v>
      </c>
      <c r="D16" s="18" t="s">
        <v>19</v>
      </c>
      <c r="E16" s="7"/>
      <c r="F16" s="7"/>
      <c r="G16" s="7"/>
      <c r="H16" s="7"/>
      <c r="I16" s="24">
        <v>909.17</v>
      </c>
      <c r="J16" s="24">
        <v>909.17</v>
      </c>
      <c r="K16" s="24">
        <f>I16-J16</f>
        <v>0</v>
      </c>
      <c r="L16" s="21" t="s">
        <v>29</v>
      </c>
      <c r="M16" s="22" t="s">
        <v>30</v>
      </c>
      <c r="N16" s="22" t="s">
        <v>23</v>
      </c>
    </row>
    <row r="17" spans="1:14" s="8" customFormat="1" ht="30" x14ac:dyDescent="0.25">
      <c r="A17" s="7">
        <f>A16+1</f>
        <v>2</v>
      </c>
      <c r="B17" s="9" t="s">
        <v>26</v>
      </c>
      <c r="C17" s="12" t="str">
        <f>LEFT(N17,10)&amp;" "&amp;LEFT(M17,10)</f>
        <v>01.09.2004 31.05.2018</v>
      </c>
      <c r="D17" s="18" t="s">
        <v>20</v>
      </c>
      <c r="E17" s="7"/>
      <c r="F17" s="7"/>
      <c r="G17" s="7"/>
      <c r="H17" s="7"/>
      <c r="I17" s="24">
        <v>497.5</v>
      </c>
      <c r="J17" s="24">
        <v>497.5</v>
      </c>
      <c r="K17" s="24">
        <f t="shared" ref="K17:K33" si="1">I17-J17</f>
        <v>0</v>
      </c>
      <c r="L17" s="21" t="s">
        <v>29</v>
      </c>
      <c r="M17" s="22" t="s">
        <v>30</v>
      </c>
      <c r="N17" s="22" t="s">
        <v>24</v>
      </c>
    </row>
    <row r="18" spans="1:14" s="8" customFormat="1" ht="45" x14ac:dyDescent="0.25">
      <c r="A18" s="7">
        <f t="shared" ref="A18:A33" si="2">A17+1</f>
        <v>3</v>
      </c>
      <c r="B18" s="9" t="s">
        <v>27</v>
      </c>
      <c r="C18" s="12" t="str">
        <f>LEFT(N18,10)&amp;" "&amp;LEFT(M18,10)</f>
        <v>23.12.2013 31.05.2018</v>
      </c>
      <c r="D18" s="18" t="s">
        <v>21</v>
      </c>
      <c r="E18" s="7"/>
      <c r="F18" s="7"/>
      <c r="G18" s="7"/>
      <c r="H18" s="7"/>
      <c r="I18" s="24">
        <v>1475</v>
      </c>
      <c r="J18" s="24">
        <v>1475</v>
      </c>
      <c r="K18" s="24">
        <f t="shared" si="1"/>
        <v>0</v>
      </c>
      <c r="L18" s="21" t="s">
        <v>29</v>
      </c>
      <c r="M18" s="22" t="s">
        <v>30</v>
      </c>
      <c r="N18" s="22" t="s">
        <v>25</v>
      </c>
    </row>
    <row r="19" spans="1:14" s="8" customFormat="1" ht="30" x14ac:dyDescent="0.25">
      <c r="A19" s="7">
        <f t="shared" si="2"/>
        <v>4</v>
      </c>
      <c r="B19" s="9" t="s">
        <v>28</v>
      </c>
      <c r="C19" s="12" t="str">
        <f>LEFT(N19,10)&amp;" "&amp;LEFT(M19,10)</f>
        <v>23.12.2013 31.05.2018</v>
      </c>
      <c r="D19" s="18" t="s">
        <v>22</v>
      </c>
      <c r="E19" s="7"/>
      <c r="F19" s="7"/>
      <c r="G19" s="7"/>
      <c r="H19" s="7"/>
      <c r="I19" s="24">
        <v>850</v>
      </c>
      <c r="J19" s="24">
        <v>850</v>
      </c>
      <c r="K19" s="24">
        <f t="shared" si="1"/>
        <v>0</v>
      </c>
      <c r="L19" s="21" t="s">
        <v>29</v>
      </c>
      <c r="M19" s="22" t="s">
        <v>30</v>
      </c>
      <c r="N19" s="22" t="s">
        <v>25</v>
      </c>
    </row>
    <row r="20" spans="1:14" s="8" customFormat="1" ht="30" x14ac:dyDescent="0.25">
      <c r="A20" s="7">
        <f t="shared" si="2"/>
        <v>5</v>
      </c>
      <c r="B20" s="9" t="s">
        <v>51</v>
      </c>
      <c r="C20" s="12" t="str">
        <f t="shared" ref="C20:C33" si="3">LEFT(N20,10)&amp;" "&amp;LEFT(M20,10)</f>
        <v>01.02.1997 31.05.2018</v>
      </c>
      <c r="D20" s="18" t="s">
        <v>37</v>
      </c>
      <c r="E20" s="7"/>
      <c r="F20" s="7"/>
      <c r="G20" s="7"/>
      <c r="H20" s="7"/>
      <c r="I20" s="24">
        <v>10</v>
      </c>
      <c r="J20" s="24">
        <v>10</v>
      </c>
      <c r="K20" s="24">
        <f t="shared" si="1"/>
        <v>0</v>
      </c>
      <c r="L20" s="21" t="s">
        <v>29</v>
      </c>
      <c r="M20" s="23" t="s">
        <v>65</v>
      </c>
      <c r="N20" s="23" t="s">
        <v>59</v>
      </c>
    </row>
    <row r="21" spans="1:14" s="8" customFormat="1" ht="30" x14ac:dyDescent="0.25">
      <c r="A21" s="7">
        <f t="shared" si="2"/>
        <v>6</v>
      </c>
      <c r="B21" s="9" t="s">
        <v>52</v>
      </c>
      <c r="C21" s="12" t="str">
        <f t="shared" si="3"/>
        <v>01.06.1992 31.05.2018</v>
      </c>
      <c r="D21" s="18" t="s">
        <v>38</v>
      </c>
      <c r="E21" s="7"/>
      <c r="F21" s="7"/>
      <c r="G21" s="7"/>
      <c r="H21" s="7"/>
      <c r="I21" s="24">
        <v>1</v>
      </c>
      <c r="J21" s="24">
        <v>1</v>
      </c>
      <c r="K21" s="24">
        <f t="shared" si="1"/>
        <v>0</v>
      </c>
      <c r="L21" s="21" t="s">
        <v>58</v>
      </c>
      <c r="M21" s="23" t="s">
        <v>65</v>
      </c>
      <c r="N21" s="23" t="s">
        <v>60</v>
      </c>
    </row>
    <row r="22" spans="1:14" s="8" customFormat="1" ht="30" x14ac:dyDescent="0.25">
      <c r="A22" s="7">
        <f t="shared" si="2"/>
        <v>7</v>
      </c>
      <c r="B22" s="9" t="s">
        <v>52</v>
      </c>
      <c r="C22" s="12" t="str">
        <f t="shared" si="3"/>
        <v>01.06.1992 31.05.2018</v>
      </c>
      <c r="D22" s="18" t="s">
        <v>39</v>
      </c>
      <c r="E22" s="7"/>
      <c r="F22" s="7"/>
      <c r="G22" s="7"/>
      <c r="H22" s="7"/>
      <c r="I22" s="24">
        <v>1</v>
      </c>
      <c r="J22" s="24">
        <v>1</v>
      </c>
      <c r="K22" s="24">
        <f t="shared" si="1"/>
        <v>0</v>
      </c>
      <c r="L22" s="21" t="s">
        <v>58</v>
      </c>
      <c r="M22" s="23" t="s">
        <v>65</v>
      </c>
      <c r="N22" s="23" t="s">
        <v>60</v>
      </c>
    </row>
    <row r="23" spans="1:14" s="8" customFormat="1" ht="30" x14ac:dyDescent="0.25">
      <c r="A23" s="7">
        <f t="shared" si="2"/>
        <v>8</v>
      </c>
      <c r="B23" s="9" t="s">
        <v>52</v>
      </c>
      <c r="C23" s="12" t="str">
        <f t="shared" si="3"/>
        <v>01.06.1992 31.05.2018</v>
      </c>
      <c r="D23" s="18" t="s">
        <v>40</v>
      </c>
      <c r="E23" s="7"/>
      <c r="F23" s="7"/>
      <c r="G23" s="7"/>
      <c r="H23" s="7"/>
      <c r="I23" s="24">
        <v>1</v>
      </c>
      <c r="J23" s="24">
        <v>1</v>
      </c>
      <c r="K23" s="24">
        <f t="shared" si="1"/>
        <v>0</v>
      </c>
      <c r="L23" s="21" t="s">
        <v>58</v>
      </c>
      <c r="M23" s="23" t="s">
        <v>65</v>
      </c>
      <c r="N23" s="23" t="s">
        <v>60</v>
      </c>
    </row>
    <row r="24" spans="1:14" s="8" customFormat="1" ht="30" x14ac:dyDescent="0.25">
      <c r="A24" s="7">
        <f t="shared" si="2"/>
        <v>9</v>
      </c>
      <c r="B24" s="9" t="s">
        <v>53</v>
      </c>
      <c r="C24" s="12" t="str">
        <f t="shared" si="3"/>
        <v>01.10.1995 31.05.2018</v>
      </c>
      <c r="D24" s="18" t="s">
        <v>41</v>
      </c>
      <c r="E24" s="7"/>
      <c r="F24" s="7"/>
      <c r="G24" s="7"/>
      <c r="H24" s="7"/>
      <c r="I24" s="24">
        <v>10</v>
      </c>
      <c r="J24" s="24">
        <v>10</v>
      </c>
      <c r="K24" s="24">
        <f t="shared" si="1"/>
        <v>0</v>
      </c>
      <c r="L24" s="21" t="s">
        <v>29</v>
      </c>
      <c r="M24" s="23" t="s">
        <v>65</v>
      </c>
      <c r="N24" s="23" t="s">
        <v>61</v>
      </c>
    </row>
    <row r="25" spans="1:14" s="8" customFormat="1" ht="30" x14ac:dyDescent="0.25">
      <c r="A25" s="7">
        <f t="shared" si="2"/>
        <v>10</v>
      </c>
      <c r="B25" s="9" t="s">
        <v>54</v>
      </c>
      <c r="C25" s="12" t="str">
        <f t="shared" si="3"/>
        <v>01.03.1997 31.05.2018</v>
      </c>
      <c r="D25" s="18" t="s">
        <v>42</v>
      </c>
      <c r="E25" s="7"/>
      <c r="F25" s="7"/>
      <c r="G25" s="7"/>
      <c r="H25" s="7"/>
      <c r="I25" s="24">
        <v>20</v>
      </c>
      <c r="J25" s="24">
        <v>20</v>
      </c>
      <c r="K25" s="24">
        <f t="shared" si="1"/>
        <v>0</v>
      </c>
      <c r="L25" s="21" t="s">
        <v>29</v>
      </c>
      <c r="M25" s="23" t="s">
        <v>65</v>
      </c>
      <c r="N25" s="23" t="s">
        <v>62</v>
      </c>
    </row>
    <row r="26" spans="1:14" s="8" customFormat="1" ht="30" x14ac:dyDescent="0.25">
      <c r="A26" s="7">
        <f t="shared" si="2"/>
        <v>11</v>
      </c>
      <c r="B26" s="9" t="s">
        <v>54</v>
      </c>
      <c r="C26" s="12" t="str">
        <f t="shared" si="3"/>
        <v>01.03.1997 31.05.2018</v>
      </c>
      <c r="D26" s="18" t="s">
        <v>43</v>
      </c>
      <c r="E26" s="7"/>
      <c r="F26" s="7"/>
      <c r="G26" s="7"/>
      <c r="H26" s="7"/>
      <c r="I26" s="24">
        <v>20</v>
      </c>
      <c r="J26" s="24">
        <v>20</v>
      </c>
      <c r="K26" s="24">
        <f t="shared" si="1"/>
        <v>0</v>
      </c>
      <c r="L26" s="21" t="s">
        <v>29</v>
      </c>
      <c r="M26" s="23" t="s">
        <v>65</v>
      </c>
      <c r="N26" s="23" t="s">
        <v>62</v>
      </c>
    </row>
    <row r="27" spans="1:14" s="8" customFormat="1" ht="30" x14ac:dyDescent="0.25">
      <c r="A27" s="7">
        <f t="shared" si="2"/>
        <v>12</v>
      </c>
      <c r="B27" s="9" t="s">
        <v>54</v>
      </c>
      <c r="C27" s="12" t="str">
        <f t="shared" si="3"/>
        <v>01.03.1997 31.05.2018</v>
      </c>
      <c r="D27" s="18" t="s">
        <v>44</v>
      </c>
      <c r="E27" s="7"/>
      <c r="F27" s="7"/>
      <c r="G27" s="7"/>
      <c r="H27" s="7"/>
      <c r="I27" s="24">
        <v>20</v>
      </c>
      <c r="J27" s="24">
        <v>20</v>
      </c>
      <c r="K27" s="24">
        <f t="shared" si="1"/>
        <v>0</v>
      </c>
      <c r="L27" s="21" t="s">
        <v>29</v>
      </c>
      <c r="M27" s="23" t="s">
        <v>65</v>
      </c>
      <c r="N27" s="23" t="s">
        <v>62</v>
      </c>
    </row>
    <row r="28" spans="1:14" s="8" customFormat="1" ht="30" x14ac:dyDescent="0.25">
      <c r="A28" s="7">
        <f t="shared" si="2"/>
        <v>13</v>
      </c>
      <c r="B28" s="9" t="s">
        <v>54</v>
      </c>
      <c r="C28" s="12" t="str">
        <f t="shared" si="3"/>
        <v>01.03.1997 31.05.2018</v>
      </c>
      <c r="D28" s="18" t="s">
        <v>45</v>
      </c>
      <c r="E28" s="7"/>
      <c r="F28" s="7"/>
      <c r="G28" s="7"/>
      <c r="H28" s="7"/>
      <c r="I28" s="24">
        <v>20</v>
      </c>
      <c r="J28" s="24">
        <v>20</v>
      </c>
      <c r="K28" s="24">
        <f t="shared" si="1"/>
        <v>0</v>
      </c>
      <c r="L28" s="21" t="s">
        <v>29</v>
      </c>
      <c r="M28" s="23" t="s">
        <v>65</v>
      </c>
      <c r="N28" s="23" t="s">
        <v>62</v>
      </c>
    </row>
    <row r="29" spans="1:14" s="8" customFormat="1" ht="30" x14ac:dyDescent="0.25">
      <c r="A29" s="7">
        <f t="shared" si="2"/>
        <v>14</v>
      </c>
      <c r="B29" s="9" t="s">
        <v>55</v>
      </c>
      <c r="C29" s="12" t="str">
        <f t="shared" si="3"/>
        <v>01.12.1997 31.05.2018</v>
      </c>
      <c r="D29" s="18" t="s">
        <v>46</v>
      </c>
      <c r="E29" s="7"/>
      <c r="F29" s="7"/>
      <c r="G29" s="7"/>
      <c r="H29" s="7"/>
      <c r="I29" s="24">
        <v>30</v>
      </c>
      <c r="J29" s="24">
        <v>30</v>
      </c>
      <c r="K29" s="24">
        <f t="shared" si="1"/>
        <v>0</v>
      </c>
      <c r="L29" s="21" t="s">
        <v>29</v>
      </c>
      <c r="M29" s="23" t="s">
        <v>65</v>
      </c>
      <c r="N29" s="23" t="s">
        <v>63</v>
      </c>
    </row>
    <row r="30" spans="1:14" s="8" customFormat="1" ht="30" x14ac:dyDescent="0.25">
      <c r="A30" s="7">
        <f t="shared" si="2"/>
        <v>15</v>
      </c>
      <c r="B30" s="9" t="s">
        <v>56</v>
      </c>
      <c r="C30" s="12" t="str">
        <f t="shared" si="3"/>
        <v>01.10.1995 31.05.2018</v>
      </c>
      <c r="D30" s="18" t="s">
        <v>47</v>
      </c>
      <c r="E30" s="7"/>
      <c r="F30" s="7"/>
      <c r="G30" s="7"/>
      <c r="H30" s="7"/>
      <c r="I30" s="24">
        <v>30</v>
      </c>
      <c r="J30" s="24">
        <v>30</v>
      </c>
      <c r="K30" s="24">
        <f t="shared" si="1"/>
        <v>0</v>
      </c>
      <c r="L30" s="21" t="s">
        <v>29</v>
      </c>
      <c r="M30" s="23" t="s">
        <v>65</v>
      </c>
      <c r="N30" s="23" t="s">
        <v>61</v>
      </c>
    </row>
    <row r="31" spans="1:14" s="8" customFormat="1" ht="30" x14ac:dyDescent="0.25">
      <c r="A31" s="7">
        <f t="shared" si="2"/>
        <v>16</v>
      </c>
      <c r="B31" s="9" t="s">
        <v>57</v>
      </c>
      <c r="C31" s="12" t="str">
        <f t="shared" si="3"/>
        <v>01.05.1990 31.05.2018</v>
      </c>
      <c r="D31" s="18" t="s">
        <v>48</v>
      </c>
      <c r="E31" s="7"/>
      <c r="F31" s="7"/>
      <c r="G31" s="7"/>
      <c r="H31" s="7"/>
      <c r="I31" s="24">
        <v>10</v>
      </c>
      <c r="J31" s="24">
        <v>10</v>
      </c>
      <c r="K31" s="24">
        <f t="shared" si="1"/>
        <v>0</v>
      </c>
      <c r="L31" s="21" t="s">
        <v>29</v>
      </c>
      <c r="M31" s="23" t="s">
        <v>65</v>
      </c>
      <c r="N31" s="23" t="s">
        <v>64</v>
      </c>
    </row>
    <row r="32" spans="1:14" s="8" customFormat="1" ht="30" x14ac:dyDescent="0.25">
      <c r="A32" s="7">
        <f t="shared" si="2"/>
        <v>17</v>
      </c>
      <c r="B32" s="9" t="s">
        <v>57</v>
      </c>
      <c r="C32" s="12" t="str">
        <f t="shared" si="3"/>
        <v>01.05.1990 31.05.2018</v>
      </c>
      <c r="D32" s="18" t="s">
        <v>49</v>
      </c>
      <c r="E32" s="7"/>
      <c r="F32" s="7"/>
      <c r="G32" s="7"/>
      <c r="H32" s="7"/>
      <c r="I32" s="24">
        <v>10</v>
      </c>
      <c r="J32" s="24">
        <v>10</v>
      </c>
      <c r="K32" s="24">
        <f t="shared" si="1"/>
        <v>0</v>
      </c>
      <c r="L32" s="21" t="s">
        <v>29</v>
      </c>
      <c r="M32" s="23" t="s">
        <v>65</v>
      </c>
      <c r="N32" s="23" t="s">
        <v>64</v>
      </c>
    </row>
    <row r="33" spans="1:14" s="8" customFormat="1" ht="30" x14ac:dyDescent="0.25">
      <c r="A33" s="7">
        <f t="shared" si="2"/>
        <v>18</v>
      </c>
      <c r="B33" s="9" t="s">
        <v>56</v>
      </c>
      <c r="C33" s="12" t="str">
        <f t="shared" si="3"/>
        <v>01.10.1995 31.05.2018</v>
      </c>
      <c r="D33" s="18" t="s">
        <v>50</v>
      </c>
      <c r="E33" s="7"/>
      <c r="F33" s="7"/>
      <c r="G33" s="7"/>
      <c r="H33" s="7"/>
      <c r="I33" s="24">
        <v>30</v>
      </c>
      <c r="J33" s="24">
        <v>30</v>
      </c>
      <c r="K33" s="24">
        <f t="shared" si="1"/>
        <v>0</v>
      </c>
      <c r="L33" s="21" t="s">
        <v>29</v>
      </c>
      <c r="M33" s="23" t="s">
        <v>65</v>
      </c>
      <c r="N33" s="23" t="s">
        <v>61</v>
      </c>
    </row>
    <row r="34" spans="1:14" x14ac:dyDescent="0.25">
      <c r="H34" s="4" t="s">
        <v>524</v>
      </c>
      <c r="I34" s="25">
        <f>SUM(I16:I33)</f>
        <v>3944.67</v>
      </c>
      <c r="J34" s="26"/>
      <c r="K34" s="26"/>
    </row>
    <row r="36" spans="1:14" x14ac:dyDescent="0.25">
      <c r="B36" s="1" t="s">
        <v>17</v>
      </c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4" x14ac:dyDescent="0.25">
      <c r="A37" s="6"/>
      <c r="C37" s="113" t="s">
        <v>18</v>
      </c>
      <c r="D37" s="113"/>
      <c r="E37" s="113"/>
      <c r="F37" s="113"/>
      <c r="G37" s="113"/>
      <c r="H37" s="113"/>
      <c r="I37" s="113"/>
      <c r="J37" s="113"/>
      <c r="K37" s="113"/>
    </row>
    <row r="38" spans="1:14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41" spans="1:14" x14ac:dyDescent="0.25">
      <c r="B41" s="5" t="s">
        <v>14</v>
      </c>
      <c r="E41" s="122"/>
      <c r="F41" s="122"/>
      <c r="H41" s="113" t="s">
        <v>36</v>
      </c>
      <c r="I41" s="113"/>
    </row>
    <row r="42" spans="1:14" x14ac:dyDescent="0.25">
      <c r="E42" s="113"/>
      <c r="F42" s="113"/>
      <c r="H42" s="123"/>
      <c r="I42" s="123"/>
    </row>
  </sheetData>
  <autoFilter ref="A15:N15"/>
  <mergeCells count="22">
    <mergeCell ref="C36:K36"/>
    <mergeCell ref="C37:K37"/>
    <mergeCell ref="A38:K38"/>
    <mergeCell ref="H42:I42"/>
    <mergeCell ref="H41:I41"/>
    <mergeCell ref="E41:F41"/>
    <mergeCell ref="E42:F42"/>
    <mergeCell ref="A10:K10"/>
    <mergeCell ref="L13:N13"/>
    <mergeCell ref="I1:K1"/>
    <mergeCell ref="I2:K2"/>
    <mergeCell ref="I3:K3"/>
    <mergeCell ref="A9:K9"/>
    <mergeCell ref="H13:H14"/>
    <mergeCell ref="I13:I14"/>
    <mergeCell ref="J13:J14"/>
    <mergeCell ref="K13:K14"/>
    <mergeCell ref="A13:A14"/>
    <mergeCell ref="B13:B14"/>
    <mergeCell ref="C13:C14"/>
    <mergeCell ref="D13:F13"/>
    <mergeCell ref="G13:G1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4"/>
  <sheetViews>
    <sheetView zoomScaleNormal="100" workbookViewId="0"/>
  </sheetViews>
  <sheetFormatPr defaultColWidth="9.140625" defaultRowHeight="15" x14ac:dyDescent="0.25"/>
  <cols>
    <col min="1" max="1" width="6" style="1" customWidth="1"/>
    <col min="2" max="2" width="45.85546875" style="1" customWidth="1"/>
    <col min="3" max="3" width="14.7109375" style="1" customWidth="1"/>
    <col min="4" max="4" width="21.42578125" style="1" customWidth="1"/>
    <col min="5" max="5" width="11.42578125" style="1" customWidth="1"/>
    <col min="6" max="6" width="11.7109375" style="1" customWidth="1"/>
    <col min="7" max="7" width="14.85546875" style="1" customWidth="1"/>
    <col min="8" max="8" width="11.42578125" style="1" customWidth="1"/>
    <col min="9" max="9" width="15.28515625" style="1" customWidth="1"/>
    <col min="10" max="10" width="12.7109375" style="1" customWidth="1"/>
    <col min="11" max="11" width="16" style="1" customWidth="1"/>
    <col min="12" max="12" width="24.85546875" style="1" customWidth="1"/>
    <col min="13" max="13" width="13.42578125" style="1" customWidth="1"/>
    <col min="14" max="14" width="12" style="1" customWidth="1"/>
    <col min="15" max="16384" width="9.140625" style="1"/>
  </cols>
  <sheetData>
    <row r="1" spans="1:14" x14ac:dyDescent="0.25">
      <c r="I1" s="114" t="s">
        <v>0</v>
      </c>
      <c r="J1" s="114"/>
      <c r="K1" s="114"/>
    </row>
    <row r="2" spans="1:14" x14ac:dyDescent="0.25">
      <c r="I2" s="114" t="s">
        <v>35</v>
      </c>
      <c r="J2" s="114"/>
      <c r="K2" s="114"/>
    </row>
    <row r="3" spans="1:14" x14ac:dyDescent="0.25">
      <c r="I3" s="115"/>
      <c r="J3" s="115"/>
      <c r="K3" s="115"/>
    </row>
    <row r="4" spans="1:14" x14ac:dyDescent="0.25">
      <c r="I4" s="14"/>
      <c r="J4" s="14"/>
      <c r="K4" s="15" t="s">
        <v>34</v>
      </c>
    </row>
    <row r="5" spans="1:14" ht="16.5" x14ac:dyDescent="0.25">
      <c r="I5" s="16"/>
      <c r="K5" s="16"/>
    </row>
    <row r="6" spans="1:14" x14ac:dyDescent="0.25">
      <c r="I6" s="1" t="s">
        <v>1</v>
      </c>
    </row>
    <row r="7" spans="1:14" x14ac:dyDescent="0.25">
      <c r="I7" s="2" t="s">
        <v>2</v>
      </c>
    </row>
    <row r="9" spans="1:14" x14ac:dyDescent="0.25">
      <c r="A9" s="111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4" ht="15" customHeight="1" x14ac:dyDescent="0.25">
      <c r="A10" s="111" t="s">
        <v>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4" ht="15" customHeight="1" x14ac:dyDescent="0.25">
      <c r="B11" s="3"/>
      <c r="C11" s="3"/>
    </row>
    <row r="13" spans="1:14" ht="17.25" customHeight="1" x14ac:dyDescent="0.25">
      <c r="A13" s="118" t="s">
        <v>525</v>
      </c>
      <c r="B13" s="116" t="s">
        <v>15</v>
      </c>
      <c r="C13" s="116" t="s">
        <v>5</v>
      </c>
      <c r="D13" s="119" t="s">
        <v>16</v>
      </c>
      <c r="E13" s="120"/>
      <c r="F13" s="121"/>
      <c r="G13" s="116" t="s">
        <v>9</v>
      </c>
      <c r="H13" s="116" t="s">
        <v>10</v>
      </c>
      <c r="I13" s="116" t="s">
        <v>11</v>
      </c>
      <c r="J13" s="116" t="s">
        <v>12</v>
      </c>
      <c r="K13" s="116" t="s">
        <v>13</v>
      </c>
      <c r="L13" s="112" t="s">
        <v>66</v>
      </c>
      <c r="M13" s="113"/>
      <c r="N13" s="113"/>
    </row>
    <row r="14" spans="1:14" ht="72.75" customHeight="1" x14ac:dyDescent="0.25">
      <c r="A14" s="118"/>
      <c r="B14" s="117"/>
      <c r="C14" s="117"/>
      <c r="D14" s="18" t="s">
        <v>6</v>
      </c>
      <c r="E14" s="18" t="s">
        <v>7</v>
      </c>
      <c r="F14" s="18" t="s">
        <v>8</v>
      </c>
      <c r="G14" s="117"/>
      <c r="H14" s="117"/>
      <c r="I14" s="117"/>
      <c r="J14" s="117"/>
      <c r="K14" s="117"/>
      <c r="L14" s="19" t="s">
        <v>33</v>
      </c>
      <c r="M14" s="19" t="s">
        <v>32</v>
      </c>
      <c r="N14" s="19" t="s">
        <v>31</v>
      </c>
    </row>
    <row r="15" spans="1:14" ht="9.75" customHeight="1" x14ac:dyDescent="0.25">
      <c r="A15" s="10">
        <v>1</v>
      </c>
      <c r="B15" s="11">
        <f>A15+1</f>
        <v>2</v>
      </c>
      <c r="C15" s="11">
        <f t="shared" ref="C15:K15" si="0">B15+1</f>
        <v>3</v>
      </c>
      <c r="D15" s="11">
        <f t="shared" si="0"/>
        <v>4</v>
      </c>
      <c r="E15" s="11">
        <f t="shared" si="0"/>
        <v>5</v>
      </c>
      <c r="F15" s="11">
        <f t="shared" si="0"/>
        <v>6</v>
      </c>
      <c r="G15" s="11">
        <f t="shared" si="0"/>
        <v>7</v>
      </c>
      <c r="H15" s="11">
        <f t="shared" si="0"/>
        <v>8</v>
      </c>
      <c r="I15" s="11">
        <f t="shared" si="0"/>
        <v>9</v>
      </c>
      <c r="J15" s="11">
        <f t="shared" si="0"/>
        <v>10</v>
      </c>
      <c r="K15" s="11">
        <f t="shared" si="0"/>
        <v>11</v>
      </c>
      <c r="L15" s="20"/>
      <c r="M15" s="20"/>
      <c r="N15" s="20"/>
    </row>
    <row r="16" spans="1:14" s="8" customFormat="1" ht="30" x14ac:dyDescent="0.25">
      <c r="A16" s="7">
        <v>1</v>
      </c>
      <c r="B16" s="9" t="s">
        <v>67</v>
      </c>
      <c r="C16" s="12" t="str">
        <f>LEFT(N16,10)&amp;" "&amp;LEFT(M16,10)</f>
        <v>01.12.1999 31.05.2018</v>
      </c>
      <c r="D16" s="18" t="s">
        <v>245</v>
      </c>
      <c r="E16" s="7"/>
      <c r="F16" s="7"/>
      <c r="G16" s="7"/>
      <c r="H16" s="7"/>
      <c r="I16" s="24">
        <v>1</v>
      </c>
      <c r="J16" s="24">
        <v>0.25</v>
      </c>
      <c r="K16" s="24">
        <v>0.75</v>
      </c>
      <c r="L16" s="21" t="s">
        <v>29</v>
      </c>
      <c r="M16" s="22" t="s">
        <v>65</v>
      </c>
      <c r="N16" s="22" t="s">
        <v>437</v>
      </c>
    </row>
    <row r="17" spans="1:14" s="8" customFormat="1" ht="30" x14ac:dyDescent="0.25">
      <c r="A17" s="7">
        <f>A16+1</f>
        <v>2</v>
      </c>
      <c r="B17" s="9" t="s">
        <v>68</v>
      </c>
      <c r="C17" s="12" t="str">
        <f>LEFT(N17,10)&amp;" "&amp;LEFT(M17,10)</f>
        <v>28.04.1989 31.05.2018</v>
      </c>
      <c r="D17" s="18" t="s">
        <v>246</v>
      </c>
      <c r="E17" s="7"/>
      <c r="F17" s="7"/>
      <c r="G17" s="7"/>
      <c r="H17" s="7"/>
      <c r="I17" s="24">
        <v>1</v>
      </c>
      <c r="J17" s="24">
        <v>0.25</v>
      </c>
      <c r="K17" s="24">
        <v>0.75</v>
      </c>
      <c r="L17" s="21" t="s">
        <v>29</v>
      </c>
      <c r="M17" s="22" t="s">
        <v>65</v>
      </c>
      <c r="N17" s="22" t="s">
        <v>438</v>
      </c>
    </row>
    <row r="18" spans="1:14" s="8" customFormat="1" ht="30" x14ac:dyDescent="0.25">
      <c r="A18" s="7">
        <f t="shared" ref="A18:A81" si="1">A17+1</f>
        <v>3</v>
      </c>
      <c r="B18" s="9" t="s">
        <v>69</v>
      </c>
      <c r="C18" s="12" t="str">
        <f>LEFT(N18,10)&amp;" "&amp;LEFT(M18,10)</f>
        <v>01.11.1992 31.05.2018</v>
      </c>
      <c r="D18" s="18" t="s">
        <v>247</v>
      </c>
      <c r="E18" s="7"/>
      <c r="F18" s="7"/>
      <c r="G18" s="7"/>
      <c r="H18" s="7"/>
      <c r="I18" s="24">
        <v>137431.94</v>
      </c>
      <c r="J18" s="24">
        <v>69861.23</v>
      </c>
      <c r="K18" s="24">
        <v>67570.710000000006</v>
      </c>
      <c r="L18" s="21" t="s">
        <v>29</v>
      </c>
      <c r="M18" s="22" t="s">
        <v>65</v>
      </c>
      <c r="N18" s="22" t="s">
        <v>439</v>
      </c>
    </row>
    <row r="19" spans="1:14" s="8" customFormat="1" ht="30" x14ac:dyDescent="0.25">
      <c r="A19" s="7">
        <f t="shared" si="1"/>
        <v>4</v>
      </c>
      <c r="B19" s="9" t="s">
        <v>70</v>
      </c>
      <c r="C19" s="12" t="str">
        <f>LEFT(N19,10)&amp;" "&amp;LEFT(M19,10)</f>
        <v>01.02.1997 31.05.2018</v>
      </c>
      <c r="D19" s="18" t="s">
        <v>248</v>
      </c>
      <c r="E19" s="7"/>
      <c r="F19" s="7"/>
      <c r="G19" s="7"/>
      <c r="H19" s="7"/>
      <c r="I19" s="24">
        <v>1</v>
      </c>
      <c r="J19" s="24">
        <v>0.25</v>
      </c>
      <c r="K19" s="24">
        <v>0.75</v>
      </c>
      <c r="L19" s="21" t="s">
        <v>29</v>
      </c>
      <c r="M19" s="22" t="s">
        <v>65</v>
      </c>
      <c r="N19" s="22" t="s">
        <v>59</v>
      </c>
    </row>
    <row r="20" spans="1:14" s="8" customFormat="1" ht="30" x14ac:dyDescent="0.25">
      <c r="A20" s="7">
        <f t="shared" si="1"/>
        <v>5</v>
      </c>
      <c r="B20" s="9" t="s">
        <v>71</v>
      </c>
      <c r="C20" s="12" t="str">
        <f t="shared" ref="C20:C83" si="2">LEFT(N20,10)&amp;" "&amp;LEFT(M20,10)</f>
        <v>01.12.2000 31.05.2018</v>
      </c>
      <c r="D20" s="18" t="s">
        <v>249</v>
      </c>
      <c r="E20" s="7"/>
      <c r="F20" s="7"/>
      <c r="G20" s="7"/>
      <c r="H20" s="7"/>
      <c r="I20" s="24">
        <v>1</v>
      </c>
      <c r="J20" s="24">
        <v>0.25</v>
      </c>
      <c r="K20" s="24">
        <v>0.75</v>
      </c>
      <c r="L20" s="21" t="s">
        <v>29</v>
      </c>
      <c r="M20" s="23" t="s">
        <v>65</v>
      </c>
      <c r="N20" s="23" t="s">
        <v>440</v>
      </c>
    </row>
    <row r="21" spans="1:14" s="8" customFormat="1" ht="30" x14ac:dyDescent="0.25">
      <c r="A21" s="7">
        <f t="shared" si="1"/>
        <v>6</v>
      </c>
      <c r="B21" s="9" t="s">
        <v>72</v>
      </c>
      <c r="C21" s="12" t="str">
        <f t="shared" si="2"/>
        <v>01.05.1998 31.05.2018</v>
      </c>
      <c r="D21" s="18" t="s">
        <v>250</v>
      </c>
      <c r="E21" s="7"/>
      <c r="F21" s="7"/>
      <c r="G21" s="7"/>
      <c r="H21" s="7"/>
      <c r="I21" s="24">
        <v>1</v>
      </c>
      <c r="J21" s="24">
        <v>0.25</v>
      </c>
      <c r="K21" s="24">
        <v>0.75</v>
      </c>
      <c r="L21" s="21" t="s">
        <v>29</v>
      </c>
      <c r="M21" s="23" t="s">
        <v>65</v>
      </c>
      <c r="N21" s="23" t="s">
        <v>441</v>
      </c>
    </row>
    <row r="22" spans="1:14" s="8" customFormat="1" ht="30" x14ac:dyDescent="0.25">
      <c r="A22" s="7">
        <f t="shared" si="1"/>
        <v>7</v>
      </c>
      <c r="B22" s="9" t="s">
        <v>73</v>
      </c>
      <c r="C22" s="12" t="str">
        <f t="shared" si="2"/>
        <v>01.03.1993 31.05.2018</v>
      </c>
      <c r="D22" s="18" t="s">
        <v>251</v>
      </c>
      <c r="E22" s="7"/>
      <c r="F22" s="7"/>
      <c r="G22" s="7"/>
      <c r="H22" s="7"/>
      <c r="I22" s="24">
        <v>1</v>
      </c>
      <c r="J22" s="24">
        <v>0.25</v>
      </c>
      <c r="K22" s="24">
        <v>0.75</v>
      </c>
      <c r="L22" s="21" t="s">
        <v>29</v>
      </c>
      <c r="M22" s="23" t="s">
        <v>65</v>
      </c>
      <c r="N22" s="23" t="s">
        <v>442</v>
      </c>
    </row>
    <row r="23" spans="1:14" s="8" customFormat="1" ht="30" x14ac:dyDescent="0.25">
      <c r="A23" s="7">
        <f t="shared" si="1"/>
        <v>8</v>
      </c>
      <c r="B23" s="9" t="s">
        <v>74</v>
      </c>
      <c r="C23" s="12" t="str">
        <f t="shared" si="2"/>
        <v>01.03.1993 31.05.2018</v>
      </c>
      <c r="D23" s="18" t="s">
        <v>252</v>
      </c>
      <c r="E23" s="7"/>
      <c r="F23" s="7"/>
      <c r="G23" s="7"/>
      <c r="H23" s="7"/>
      <c r="I23" s="24">
        <v>1</v>
      </c>
      <c r="J23" s="24">
        <v>0.25</v>
      </c>
      <c r="K23" s="24">
        <v>0.75</v>
      </c>
      <c r="L23" s="21" t="s">
        <v>29</v>
      </c>
      <c r="M23" s="23" t="s">
        <v>65</v>
      </c>
      <c r="N23" s="23" t="s">
        <v>442</v>
      </c>
    </row>
    <row r="24" spans="1:14" s="8" customFormat="1" ht="30" x14ac:dyDescent="0.25">
      <c r="A24" s="7">
        <f t="shared" si="1"/>
        <v>9</v>
      </c>
      <c r="B24" s="9" t="s">
        <v>75</v>
      </c>
      <c r="C24" s="12" t="str">
        <f t="shared" si="2"/>
        <v>01.12.1998 31.05.2018</v>
      </c>
      <c r="D24" s="18" t="s">
        <v>253</v>
      </c>
      <c r="E24" s="7"/>
      <c r="F24" s="7"/>
      <c r="G24" s="7"/>
      <c r="H24" s="7"/>
      <c r="I24" s="24">
        <v>30315.87</v>
      </c>
      <c r="J24" s="24">
        <v>15410.55</v>
      </c>
      <c r="K24" s="24">
        <v>14905.32</v>
      </c>
      <c r="L24" s="21" t="s">
        <v>29</v>
      </c>
      <c r="M24" s="23" t="s">
        <v>65</v>
      </c>
      <c r="N24" s="23" t="s">
        <v>443</v>
      </c>
    </row>
    <row r="25" spans="1:14" s="8" customFormat="1" ht="30" x14ac:dyDescent="0.25">
      <c r="A25" s="7">
        <f t="shared" si="1"/>
        <v>10</v>
      </c>
      <c r="B25" s="9" t="s">
        <v>76</v>
      </c>
      <c r="C25" s="12" t="str">
        <f t="shared" si="2"/>
        <v>19.12.1995 31.05.2018</v>
      </c>
      <c r="D25" s="18" t="s">
        <v>254</v>
      </c>
      <c r="E25" s="7"/>
      <c r="F25" s="7"/>
      <c r="G25" s="7"/>
      <c r="H25" s="7"/>
      <c r="I25" s="24">
        <v>1</v>
      </c>
      <c r="J25" s="24">
        <v>0.25</v>
      </c>
      <c r="K25" s="24">
        <v>0.75</v>
      </c>
      <c r="L25" s="21" t="s">
        <v>29</v>
      </c>
      <c r="M25" s="23" t="s">
        <v>65</v>
      </c>
      <c r="N25" s="23" t="s">
        <v>444</v>
      </c>
    </row>
    <row r="26" spans="1:14" s="8" customFormat="1" ht="30" x14ac:dyDescent="0.25">
      <c r="A26" s="7">
        <f t="shared" si="1"/>
        <v>11</v>
      </c>
      <c r="B26" s="9" t="s">
        <v>77</v>
      </c>
      <c r="C26" s="12" t="str">
        <f t="shared" si="2"/>
        <v>01.10.1992 31.05.2018</v>
      </c>
      <c r="D26" s="18" t="s">
        <v>255</v>
      </c>
      <c r="E26" s="7"/>
      <c r="F26" s="7"/>
      <c r="G26" s="7"/>
      <c r="H26" s="7"/>
      <c r="I26" s="24">
        <v>1</v>
      </c>
      <c r="J26" s="24">
        <v>0.25</v>
      </c>
      <c r="K26" s="24">
        <v>0.75</v>
      </c>
      <c r="L26" s="21" t="s">
        <v>29</v>
      </c>
      <c r="M26" s="23" t="s">
        <v>65</v>
      </c>
      <c r="N26" s="23" t="s">
        <v>445</v>
      </c>
    </row>
    <row r="27" spans="1:14" s="8" customFormat="1" ht="30" x14ac:dyDescent="0.25">
      <c r="A27" s="7">
        <f t="shared" si="1"/>
        <v>12</v>
      </c>
      <c r="B27" s="9" t="s">
        <v>78</v>
      </c>
      <c r="C27" s="12" t="str">
        <f t="shared" si="2"/>
        <v>01.01.1990 31.05.2018</v>
      </c>
      <c r="D27" s="18" t="s">
        <v>256</v>
      </c>
      <c r="E27" s="7"/>
      <c r="F27" s="7"/>
      <c r="G27" s="7"/>
      <c r="H27" s="7"/>
      <c r="I27" s="24">
        <v>1</v>
      </c>
      <c r="J27" s="24">
        <v>0.25</v>
      </c>
      <c r="K27" s="24">
        <v>0.75</v>
      </c>
      <c r="L27" s="21" t="s">
        <v>29</v>
      </c>
      <c r="M27" s="23" t="s">
        <v>65</v>
      </c>
      <c r="N27" s="23" t="s">
        <v>446</v>
      </c>
    </row>
    <row r="28" spans="1:14" s="8" customFormat="1" ht="30" x14ac:dyDescent="0.25">
      <c r="A28" s="7">
        <f t="shared" si="1"/>
        <v>13</v>
      </c>
      <c r="B28" s="9" t="s">
        <v>79</v>
      </c>
      <c r="C28" s="12" t="str">
        <f t="shared" si="2"/>
        <v>01.01.1983 31.05.2018</v>
      </c>
      <c r="D28" s="18" t="s">
        <v>257</v>
      </c>
      <c r="E28" s="7"/>
      <c r="F28" s="7"/>
      <c r="G28" s="7"/>
      <c r="H28" s="7"/>
      <c r="I28" s="24">
        <v>1</v>
      </c>
      <c r="J28" s="24">
        <v>0.25</v>
      </c>
      <c r="K28" s="24">
        <v>0.75</v>
      </c>
      <c r="L28" s="21" t="s">
        <v>29</v>
      </c>
      <c r="M28" s="23" t="s">
        <v>65</v>
      </c>
      <c r="N28" s="23" t="s">
        <v>447</v>
      </c>
    </row>
    <row r="29" spans="1:14" s="8" customFormat="1" ht="30" x14ac:dyDescent="0.25">
      <c r="A29" s="7">
        <f t="shared" si="1"/>
        <v>14</v>
      </c>
      <c r="B29" s="9" t="s">
        <v>80</v>
      </c>
      <c r="C29" s="12" t="str">
        <f t="shared" si="2"/>
        <v>02.03.1990 31.05.2018</v>
      </c>
      <c r="D29" s="18" t="s">
        <v>258</v>
      </c>
      <c r="E29" s="7"/>
      <c r="F29" s="7"/>
      <c r="G29" s="7"/>
      <c r="H29" s="7"/>
      <c r="I29" s="24">
        <v>1</v>
      </c>
      <c r="J29" s="24">
        <v>0.25</v>
      </c>
      <c r="K29" s="24">
        <v>0.75</v>
      </c>
      <c r="L29" s="21" t="s">
        <v>29</v>
      </c>
      <c r="M29" s="23" t="s">
        <v>65</v>
      </c>
      <c r="N29" s="23" t="s">
        <v>448</v>
      </c>
    </row>
    <row r="30" spans="1:14" s="8" customFormat="1" ht="30" x14ac:dyDescent="0.25">
      <c r="A30" s="7">
        <f t="shared" si="1"/>
        <v>15</v>
      </c>
      <c r="B30" s="9" t="s">
        <v>81</v>
      </c>
      <c r="C30" s="12" t="str">
        <f t="shared" si="2"/>
        <v>01.02.1997 31.05.2018</v>
      </c>
      <c r="D30" s="18" t="s">
        <v>259</v>
      </c>
      <c r="E30" s="7"/>
      <c r="F30" s="7"/>
      <c r="G30" s="7"/>
      <c r="H30" s="7"/>
      <c r="I30" s="24">
        <v>1</v>
      </c>
      <c r="J30" s="24">
        <v>0.25</v>
      </c>
      <c r="K30" s="24">
        <v>0.75</v>
      </c>
      <c r="L30" s="21" t="s">
        <v>29</v>
      </c>
      <c r="M30" s="23" t="s">
        <v>65</v>
      </c>
      <c r="N30" s="23" t="s">
        <v>59</v>
      </c>
    </row>
    <row r="31" spans="1:14" s="8" customFormat="1" ht="30" x14ac:dyDescent="0.25">
      <c r="A31" s="7">
        <f t="shared" si="1"/>
        <v>16</v>
      </c>
      <c r="B31" s="9" t="s">
        <v>82</v>
      </c>
      <c r="C31" s="12" t="str">
        <f t="shared" si="2"/>
        <v>01.05.1998 31.05.2018</v>
      </c>
      <c r="D31" s="18" t="s">
        <v>260</v>
      </c>
      <c r="E31" s="7"/>
      <c r="F31" s="7"/>
      <c r="G31" s="7"/>
      <c r="H31" s="7"/>
      <c r="I31" s="24">
        <v>1</v>
      </c>
      <c r="J31" s="24">
        <v>0.25</v>
      </c>
      <c r="K31" s="24">
        <v>0.75</v>
      </c>
      <c r="L31" s="21" t="s">
        <v>29</v>
      </c>
      <c r="M31" s="23" t="s">
        <v>65</v>
      </c>
      <c r="N31" s="23" t="s">
        <v>441</v>
      </c>
    </row>
    <row r="32" spans="1:14" s="8" customFormat="1" ht="30" x14ac:dyDescent="0.25">
      <c r="A32" s="7">
        <f t="shared" si="1"/>
        <v>17</v>
      </c>
      <c r="B32" s="9" t="s">
        <v>83</v>
      </c>
      <c r="C32" s="12" t="str">
        <f t="shared" si="2"/>
        <v>30.11.2011 31.05.2018</v>
      </c>
      <c r="D32" s="18" t="s">
        <v>261</v>
      </c>
      <c r="E32" s="7"/>
      <c r="F32" s="7"/>
      <c r="G32" s="7"/>
      <c r="H32" s="7"/>
      <c r="I32" s="24">
        <v>1</v>
      </c>
      <c r="J32" s="24">
        <v>0.25</v>
      </c>
      <c r="K32" s="24">
        <v>0.75</v>
      </c>
      <c r="L32" s="21" t="s">
        <v>29</v>
      </c>
      <c r="M32" s="23" t="s">
        <v>65</v>
      </c>
      <c r="N32" s="23" t="s">
        <v>449</v>
      </c>
    </row>
    <row r="33" spans="1:14" s="8" customFormat="1" ht="30" x14ac:dyDescent="0.25">
      <c r="A33" s="7">
        <f t="shared" si="1"/>
        <v>18</v>
      </c>
      <c r="B33" s="9" t="s">
        <v>84</v>
      </c>
      <c r="C33" s="12" t="str">
        <f t="shared" si="2"/>
        <v>30.11.2011 31.05.2018</v>
      </c>
      <c r="D33" s="18" t="s">
        <v>262</v>
      </c>
      <c r="E33" s="7"/>
      <c r="F33" s="7"/>
      <c r="G33" s="7"/>
      <c r="H33" s="7"/>
      <c r="I33" s="24">
        <v>1</v>
      </c>
      <c r="J33" s="24">
        <v>0.25</v>
      </c>
      <c r="K33" s="24">
        <v>0.75</v>
      </c>
      <c r="L33" s="21" t="s">
        <v>29</v>
      </c>
      <c r="M33" s="23" t="s">
        <v>65</v>
      </c>
      <c r="N33" s="23" t="s">
        <v>449</v>
      </c>
    </row>
    <row r="34" spans="1:14" s="8" customFormat="1" ht="30" x14ac:dyDescent="0.25">
      <c r="A34" s="7">
        <f t="shared" si="1"/>
        <v>19</v>
      </c>
      <c r="B34" s="9" t="s">
        <v>85</v>
      </c>
      <c r="C34" s="12" t="str">
        <f t="shared" si="2"/>
        <v>01.12.1998 31.05.2018</v>
      </c>
      <c r="D34" s="18" t="s">
        <v>263</v>
      </c>
      <c r="E34" s="7"/>
      <c r="F34" s="7"/>
      <c r="G34" s="7"/>
      <c r="H34" s="7"/>
      <c r="I34" s="24">
        <v>1</v>
      </c>
      <c r="J34" s="24">
        <v>0.25</v>
      </c>
      <c r="K34" s="24">
        <v>0.75</v>
      </c>
      <c r="L34" s="21" t="s">
        <v>29</v>
      </c>
      <c r="M34" s="23" t="s">
        <v>65</v>
      </c>
      <c r="N34" s="23" t="s">
        <v>443</v>
      </c>
    </row>
    <row r="35" spans="1:14" s="8" customFormat="1" ht="30" x14ac:dyDescent="0.25">
      <c r="A35" s="7">
        <f t="shared" si="1"/>
        <v>20</v>
      </c>
      <c r="B35" s="9" t="s">
        <v>86</v>
      </c>
      <c r="C35" s="12" t="str">
        <f t="shared" si="2"/>
        <v>01.12.1998 31.05.2018</v>
      </c>
      <c r="D35" s="18" t="s">
        <v>264</v>
      </c>
      <c r="E35" s="7"/>
      <c r="F35" s="7"/>
      <c r="G35" s="7"/>
      <c r="H35" s="7"/>
      <c r="I35" s="24">
        <v>1</v>
      </c>
      <c r="J35" s="24">
        <v>0.25</v>
      </c>
      <c r="K35" s="24">
        <v>0.75</v>
      </c>
      <c r="L35" s="21" t="s">
        <v>29</v>
      </c>
      <c r="M35" s="23" t="s">
        <v>65</v>
      </c>
      <c r="N35" s="23" t="s">
        <v>443</v>
      </c>
    </row>
    <row r="36" spans="1:14" s="8" customFormat="1" ht="30" x14ac:dyDescent="0.25">
      <c r="A36" s="7">
        <f t="shared" si="1"/>
        <v>21</v>
      </c>
      <c r="B36" s="9" t="s">
        <v>87</v>
      </c>
      <c r="C36" s="12" t="str">
        <f t="shared" si="2"/>
        <v>29.03.2012 31.05.2018</v>
      </c>
      <c r="D36" s="18" t="s">
        <v>265</v>
      </c>
      <c r="E36" s="7"/>
      <c r="F36" s="7"/>
      <c r="G36" s="7"/>
      <c r="H36" s="7"/>
      <c r="I36" s="24">
        <v>20.010000000000002</v>
      </c>
      <c r="J36" s="24">
        <v>10.19</v>
      </c>
      <c r="K36" s="24">
        <v>9.82</v>
      </c>
      <c r="L36" s="21" t="s">
        <v>29</v>
      </c>
      <c r="M36" s="23" t="s">
        <v>65</v>
      </c>
      <c r="N36" s="23" t="s">
        <v>450</v>
      </c>
    </row>
    <row r="37" spans="1:14" s="8" customFormat="1" ht="30" x14ac:dyDescent="0.25">
      <c r="A37" s="7">
        <f t="shared" si="1"/>
        <v>22</v>
      </c>
      <c r="B37" s="9" t="s">
        <v>88</v>
      </c>
      <c r="C37" s="12" t="str">
        <f t="shared" si="2"/>
        <v>01.12.2011 31.05.2018</v>
      </c>
      <c r="D37" s="18" t="s">
        <v>266</v>
      </c>
      <c r="E37" s="7"/>
      <c r="F37" s="7"/>
      <c r="G37" s="7"/>
      <c r="H37" s="7"/>
      <c r="I37" s="24">
        <v>320.11</v>
      </c>
      <c r="J37" s="24">
        <v>162.75</v>
      </c>
      <c r="K37" s="24">
        <v>157.36000000000001</v>
      </c>
      <c r="L37" s="21" t="s">
        <v>29</v>
      </c>
      <c r="M37" s="23" t="s">
        <v>65</v>
      </c>
      <c r="N37" s="23" t="s">
        <v>451</v>
      </c>
    </row>
    <row r="38" spans="1:14" s="8" customFormat="1" ht="30" x14ac:dyDescent="0.25">
      <c r="A38" s="7">
        <f t="shared" si="1"/>
        <v>23</v>
      </c>
      <c r="B38" s="9" t="s">
        <v>89</v>
      </c>
      <c r="C38" s="12" t="str">
        <f t="shared" si="2"/>
        <v>01.12.2011 31.05.2018</v>
      </c>
      <c r="D38" s="18" t="s">
        <v>267</v>
      </c>
      <c r="E38" s="7"/>
      <c r="F38" s="7"/>
      <c r="G38" s="7"/>
      <c r="H38" s="7"/>
      <c r="I38" s="24">
        <v>4254.79</v>
      </c>
      <c r="J38" s="24">
        <v>2162.88</v>
      </c>
      <c r="K38" s="24">
        <v>2091.91</v>
      </c>
      <c r="L38" s="21" t="s">
        <v>29</v>
      </c>
      <c r="M38" s="23" t="s">
        <v>65</v>
      </c>
      <c r="N38" s="23" t="s">
        <v>451</v>
      </c>
    </row>
    <row r="39" spans="1:14" s="8" customFormat="1" ht="30" x14ac:dyDescent="0.25">
      <c r="A39" s="7">
        <f t="shared" si="1"/>
        <v>24</v>
      </c>
      <c r="B39" s="9" t="s">
        <v>90</v>
      </c>
      <c r="C39" s="12" t="str">
        <f t="shared" si="2"/>
        <v>10.05.1990 31.05.2018</v>
      </c>
      <c r="D39" s="18" t="s">
        <v>268</v>
      </c>
      <c r="E39" s="7"/>
      <c r="F39" s="7"/>
      <c r="G39" s="7"/>
      <c r="H39" s="7"/>
      <c r="I39" s="24">
        <v>1</v>
      </c>
      <c r="J39" s="24">
        <v>0.25</v>
      </c>
      <c r="K39" s="24">
        <v>0.75</v>
      </c>
      <c r="L39" s="21" t="s">
        <v>29</v>
      </c>
      <c r="M39" s="23" t="s">
        <v>65</v>
      </c>
      <c r="N39" s="23" t="s">
        <v>452</v>
      </c>
    </row>
    <row r="40" spans="1:14" s="8" customFormat="1" ht="30" x14ac:dyDescent="0.25">
      <c r="A40" s="7">
        <f t="shared" si="1"/>
        <v>25</v>
      </c>
      <c r="B40" s="9" t="s">
        <v>91</v>
      </c>
      <c r="C40" s="12" t="str">
        <f t="shared" si="2"/>
        <v>05.10.1992 31.05.2018</v>
      </c>
      <c r="D40" s="18" t="s">
        <v>269</v>
      </c>
      <c r="E40" s="7"/>
      <c r="F40" s="7"/>
      <c r="G40" s="7"/>
      <c r="H40" s="7"/>
      <c r="I40" s="24">
        <v>1</v>
      </c>
      <c r="J40" s="24">
        <v>0.25</v>
      </c>
      <c r="K40" s="24">
        <v>0.75</v>
      </c>
      <c r="L40" s="21" t="s">
        <v>29</v>
      </c>
      <c r="M40" s="23" t="s">
        <v>65</v>
      </c>
      <c r="N40" s="23" t="s">
        <v>453</v>
      </c>
    </row>
    <row r="41" spans="1:14" s="8" customFormat="1" ht="30" x14ac:dyDescent="0.25">
      <c r="A41" s="7">
        <f t="shared" si="1"/>
        <v>26</v>
      </c>
      <c r="B41" s="9" t="s">
        <v>92</v>
      </c>
      <c r="C41" s="12" t="str">
        <f t="shared" si="2"/>
        <v>01.12.1998 31.05.2018</v>
      </c>
      <c r="D41" s="18" t="s">
        <v>270</v>
      </c>
      <c r="E41" s="7"/>
      <c r="F41" s="7"/>
      <c r="G41" s="7"/>
      <c r="H41" s="7"/>
      <c r="I41" s="24">
        <v>1</v>
      </c>
      <c r="J41" s="24">
        <v>0.25</v>
      </c>
      <c r="K41" s="24">
        <v>0.75</v>
      </c>
      <c r="L41" s="21" t="s">
        <v>29</v>
      </c>
      <c r="M41" s="23" t="s">
        <v>65</v>
      </c>
      <c r="N41" s="23" t="s">
        <v>443</v>
      </c>
    </row>
    <row r="42" spans="1:14" s="8" customFormat="1" ht="30" x14ac:dyDescent="0.25">
      <c r="A42" s="7">
        <f t="shared" si="1"/>
        <v>27</v>
      </c>
      <c r="B42" s="9" t="s">
        <v>93</v>
      </c>
      <c r="C42" s="12" t="str">
        <f t="shared" si="2"/>
        <v>01.12.1998 31.05.2018</v>
      </c>
      <c r="D42" s="18" t="s">
        <v>271</v>
      </c>
      <c r="E42" s="7"/>
      <c r="F42" s="7"/>
      <c r="G42" s="7"/>
      <c r="H42" s="7"/>
      <c r="I42" s="24">
        <v>1</v>
      </c>
      <c r="J42" s="24">
        <v>0.25</v>
      </c>
      <c r="K42" s="24">
        <v>0.75</v>
      </c>
      <c r="L42" s="21" t="s">
        <v>29</v>
      </c>
      <c r="M42" s="23" t="s">
        <v>65</v>
      </c>
      <c r="N42" s="23" t="s">
        <v>443</v>
      </c>
    </row>
    <row r="43" spans="1:14" s="8" customFormat="1" ht="45" x14ac:dyDescent="0.25">
      <c r="A43" s="7">
        <f t="shared" si="1"/>
        <v>28</v>
      </c>
      <c r="B43" s="9" t="s">
        <v>94</v>
      </c>
      <c r="C43" s="12" t="str">
        <f t="shared" si="2"/>
        <v>31.10.2012 31.05.2018</v>
      </c>
      <c r="D43" s="18" t="s">
        <v>272</v>
      </c>
      <c r="E43" s="7"/>
      <c r="F43" s="7"/>
      <c r="G43" s="7"/>
      <c r="H43" s="7"/>
      <c r="I43" s="24">
        <v>1</v>
      </c>
      <c r="J43" s="24">
        <v>0.25</v>
      </c>
      <c r="K43" s="24">
        <v>0.75</v>
      </c>
      <c r="L43" s="21" t="s">
        <v>433</v>
      </c>
      <c r="M43" s="23" t="s">
        <v>65</v>
      </c>
      <c r="N43" s="23" t="s">
        <v>454</v>
      </c>
    </row>
    <row r="44" spans="1:14" s="8" customFormat="1" ht="30" x14ac:dyDescent="0.25">
      <c r="A44" s="7">
        <f t="shared" si="1"/>
        <v>29</v>
      </c>
      <c r="B44" s="9" t="s">
        <v>95</v>
      </c>
      <c r="C44" s="12" t="str">
        <f t="shared" si="2"/>
        <v>09.04.2015 31.05.2018</v>
      </c>
      <c r="D44" s="18" t="s">
        <v>273</v>
      </c>
      <c r="E44" s="7"/>
      <c r="F44" s="7"/>
      <c r="G44" s="7"/>
      <c r="H44" s="7"/>
      <c r="I44" s="24">
        <v>490</v>
      </c>
      <c r="J44" s="24">
        <v>463.19</v>
      </c>
      <c r="K44" s="24">
        <v>26.81</v>
      </c>
      <c r="L44" s="21" t="s">
        <v>433</v>
      </c>
      <c r="M44" s="23" t="s">
        <v>65</v>
      </c>
      <c r="N44" s="23" t="s">
        <v>455</v>
      </c>
    </row>
    <row r="45" spans="1:14" s="8" customFormat="1" ht="30" x14ac:dyDescent="0.25">
      <c r="A45" s="7">
        <f t="shared" si="1"/>
        <v>30</v>
      </c>
      <c r="B45" s="9" t="s">
        <v>96</v>
      </c>
      <c r="C45" s="12" t="str">
        <f t="shared" si="2"/>
        <v>31.01.1974 31.05.2018</v>
      </c>
      <c r="D45" s="18" t="s">
        <v>274</v>
      </c>
      <c r="E45" s="7"/>
      <c r="F45" s="7"/>
      <c r="G45" s="7"/>
      <c r="H45" s="7"/>
      <c r="I45" s="24">
        <v>25742.13</v>
      </c>
      <c r="J45" s="24">
        <v>6757.32</v>
      </c>
      <c r="K45" s="24">
        <v>18984.810000000001</v>
      </c>
      <c r="L45" s="21" t="s">
        <v>433</v>
      </c>
      <c r="M45" s="23" t="s">
        <v>65</v>
      </c>
      <c r="N45" s="23" t="s">
        <v>456</v>
      </c>
    </row>
    <row r="46" spans="1:14" s="8" customFormat="1" ht="30" x14ac:dyDescent="0.25">
      <c r="A46" s="7">
        <f t="shared" si="1"/>
        <v>31</v>
      </c>
      <c r="B46" s="9" t="s">
        <v>97</v>
      </c>
      <c r="C46" s="12" t="str">
        <f t="shared" si="2"/>
        <v>31.01.1975 31.05.2018</v>
      </c>
      <c r="D46" s="18" t="s">
        <v>275</v>
      </c>
      <c r="E46" s="7"/>
      <c r="F46" s="7"/>
      <c r="G46" s="7"/>
      <c r="H46" s="7"/>
      <c r="I46" s="24">
        <v>1</v>
      </c>
      <c r="J46" s="24">
        <v>0.25</v>
      </c>
      <c r="K46" s="24">
        <v>0.75</v>
      </c>
      <c r="L46" s="21" t="s">
        <v>433</v>
      </c>
      <c r="M46" s="23" t="s">
        <v>65</v>
      </c>
      <c r="N46" s="23" t="s">
        <v>457</v>
      </c>
    </row>
    <row r="47" spans="1:14" s="8" customFormat="1" ht="30" x14ac:dyDescent="0.25">
      <c r="A47" s="7">
        <f t="shared" si="1"/>
        <v>32</v>
      </c>
      <c r="B47" s="9" t="s">
        <v>98</v>
      </c>
      <c r="C47" s="12" t="str">
        <f t="shared" si="2"/>
        <v>31.01.1981 31.05.2018</v>
      </c>
      <c r="D47" s="18" t="s">
        <v>276</v>
      </c>
      <c r="E47" s="7"/>
      <c r="F47" s="7"/>
      <c r="G47" s="7"/>
      <c r="H47" s="7"/>
      <c r="I47" s="24">
        <v>1</v>
      </c>
      <c r="J47" s="24">
        <v>0.25</v>
      </c>
      <c r="K47" s="24">
        <v>0.75</v>
      </c>
      <c r="L47" s="21" t="s">
        <v>433</v>
      </c>
      <c r="M47" s="23" t="s">
        <v>65</v>
      </c>
      <c r="N47" s="23" t="s">
        <v>458</v>
      </c>
    </row>
    <row r="48" spans="1:14" s="8" customFormat="1" ht="30" x14ac:dyDescent="0.25">
      <c r="A48" s="7">
        <f t="shared" si="1"/>
        <v>33</v>
      </c>
      <c r="B48" s="9" t="s">
        <v>99</v>
      </c>
      <c r="C48" s="12" t="str">
        <f t="shared" si="2"/>
        <v>31.03.1996 31.05.2018</v>
      </c>
      <c r="D48" s="18" t="s">
        <v>277</v>
      </c>
      <c r="E48" s="7"/>
      <c r="F48" s="7"/>
      <c r="G48" s="7"/>
      <c r="H48" s="7"/>
      <c r="I48" s="24">
        <v>72758.09</v>
      </c>
      <c r="J48" s="24">
        <v>36985.339999999997</v>
      </c>
      <c r="K48" s="24">
        <v>35772.75</v>
      </c>
      <c r="L48" s="21" t="s">
        <v>433</v>
      </c>
      <c r="M48" s="23" t="s">
        <v>65</v>
      </c>
      <c r="N48" s="23" t="s">
        <v>459</v>
      </c>
    </row>
    <row r="49" spans="1:14" s="8" customFormat="1" ht="30" x14ac:dyDescent="0.25">
      <c r="A49" s="7">
        <f t="shared" si="1"/>
        <v>34</v>
      </c>
      <c r="B49" s="9" t="s">
        <v>100</v>
      </c>
      <c r="C49" s="12" t="str">
        <f t="shared" si="2"/>
        <v>31.03.1993 31.05.2018</v>
      </c>
      <c r="D49" s="18" t="s">
        <v>278</v>
      </c>
      <c r="E49" s="7"/>
      <c r="F49" s="7"/>
      <c r="G49" s="7"/>
      <c r="H49" s="7"/>
      <c r="I49" s="24">
        <v>1</v>
      </c>
      <c r="J49" s="24">
        <v>0.25</v>
      </c>
      <c r="K49" s="24">
        <v>0.75</v>
      </c>
      <c r="L49" s="21" t="s">
        <v>433</v>
      </c>
      <c r="M49" s="23" t="s">
        <v>65</v>
      </c>
      <c r="N49" s="23" t="s">
        <v>460</v>
      </c>
    </row>
    <row r="50" spans="1:14" s="8" customFormat="1" ht="30" x14ac:dyDescent="0.25">
      <c r="A50" s="7">
        <f t="shared" si="1"/>
        <v>35</v>
      </c>
      <c r="B50" s="9" t="s">
        <v>101</v>
      </c>
      <c r="C50" s="12" t="str">
        <f t="shared" si="2"/>
        <v>28.12.1996 31.05.2018</v>
      </c>
      <c r="D50" s="18" t="s">
        <v>279</v>
      </c>
      <c r="E50" s="7"/>
      <c r="F50" s="7"/>
      <c r="G50" s="7"/>
      <c r="H50" s="7"/>
      <c r="I50" s="24">
        <v>1</v>
      </c>
      <c r="J50" s="24">
        <v>0.25</v>
      </c>
      <c r="K50" s="24">
        <v>0.75</v>
      </c>
      <c r="L50" s="21" t="s">
        <v>433</v>
      </c>
      <c r="M50" s="23" t="s">
        <v>65</v>
      </c>
      <c r="N50" s="23" t="s">
        <v>461</v>
      </c>
    </row>
    <row r="51" spans="1:14" s="8" customFormat="1" ht="30" x14ac:dyDescent="0.25">
      <c r="A51" s="7">
        <f t="shared" si="1"/>
        <v>36</v>
      </c>
      <c r="B51" s="9" t="s">
        <v>102</v>
      </c>
      <c r="C51" s="12" t="str">
        <f t="shared" si="2"/>
        <v>01.12.1997 31.05.2018</v>
      </c>
      <c r="D51" s="18" t="s">
        <v>280</v>
      </c>
      <c r="E51" s="7"/>
      <c r="F51" s="7"/>
      <c r="G51" s="7"/>
      <c r="H51" s="7"/>
      <c r="I51" s="24">
        <v>1</v>
      </c>
      <c r="J51" s="24">
        <v>0.25</v>
      </c>
      <c r="K51" s="24">
        <v>0.75</v>
      </c>
      <c r="L51" s="21" t="s">
        <v>434</v>
      </c>
      <c r="M51" s="23" t="s">
        <v>65</v>
      </c>
      <c r="N51" s="23" t="s">
        <v>63</v>
      </c>
    </row>
    <row r="52" spans="1:14" s="8" customFormat="1" ht="30" x14ac:dyDescent="0.25">
      <c r="A52" s="7">
        <f t="shared" si="1"/>
        <v>37</v>
      </c>
      <c r="B52" s="9" t="s">
        <v>103</v>
      </c>
      <c r="C52" s="12" t="str">
        <f t="shared" si="2"/>
        <v>01.05.2000 31.05.2018</v>
      </c>
      <c r="D52" s="18" t="s">
        <v>281</v>
      </c>
      <c r="E52" s="7"/>
      <c r="F52" s="7"/>
      <c r="G52" s="7"/>
      <c r="H52" s="7"/>
      <c r="I52" s="24">
        <v>1</v>
      </c>
      <c r="J52" s="24">
        <v>0.25</v>
      </c>
      <c r="K52" s="24">
        <v>0.75</v>
      </c>
      <c r="L52" s="21" t="s">
        <v>434</v>
      </c>
      <c r="M52" s="23" t="s">
        <v>65</v>
      </c>
      <c r="N52" s="23" t="s">
        <v>462</v>
      </c>
    </row>
    <row r="53" spans="1:14" s="8" customFormat="1" ht="30" x14ac:dyDescent="0.25">
      <c r="A53" s="7">
        <f t="shared" si="1"/>
        <v>38</v>
      </c>
      <c r="B53" s="9" t="s">
        <v>104</v>
      </c>
      <c r="C53" s="12" t="str">
        <f t="shared" si="2"/>
        <v>31.12.1995 31.05.2018</v>
      </c>
      <c r="D53" s="18" t="s">
        <v>282</v>
      </c>
      <c r="E53" s="7"/>
      <c r="F53" s="7"/>
      <c r="G53" s="7"/>
      <c r="H53" s="7"/>
      <c r="I53" s="24">
        <v>1</v>
      </c>
      <c r="J53" s="24">
        <v>0.25</v>
      </c>
      <c r="K53" s="24">
        <v>0.75</v>
      </c>
      <c r="L53" s="21" t="s">
        <v>434</v>
      </c>
      <c r="M53" s="23" t="s">
        <v>65</v>
      </c>
      <c r="N53" s="23" t="s">
        <v>463</v>
      </c>
    </row>
    <row r="54" spans="1:14" s="8" customFormat="1" ht="30" x14ac:dyDescent="0.25">
      <c r="A54" s="7">
        <f t="shared" si="1"/>
        <v>39</v>
      </c>
      <c r="B54" s="9" t="s">
        <v>105</v>
      </c>
      <c r="C54" s="12" t="str">
        <f t="shared" si="2"/>
        <v>01.01.2000 31.05.2018</v>
      </c>
      <c r="D54" s="18" t="s">
        <v>283</v>
      </c>
      <c r="E54" s="7"/>
      <c r="F54" s="7"/>
      <c r="G54" s="7"/>
      <c r="H54" s="7"/>
      <c r="I54" s="24">
        <v>1</v>
      </c>
      <c r="J54" s="24">
        <v>0.49</v>
      </c>
      <c r="K54" s="24">
        <v>0.51</v>
      </c>
      <c r="L54" s="21" t="s">
        <v>434</v>
      </c>
      <c r="M54" s="23" t="s">
        <v>65</v>
      </c>
      <c r="N54" s="23" t="s">
        <v>464</v>
      </c>
    </row>
    <row r="55" spans="1:14" s="8" customFormat="1" ht="30" x14ac:dyDescent="0.25">
      <c r="A55" s="7">
        <f t="shared" si="1"/>
        <v>40</v>
      </c>
      <c r="B55" s="9" t="s">
        <v>106</v>
      </c>
      <c r="C55" s="12" t="str">
        <f t="shared" si="2"/>
        <v>01.07.1999 31.05.2018</v>
      </c>
      <c r="D55" s="18" t="s">
        <v>284</v>
      </c>
      <c r="E55" s="7"/>
      <c r="F55" s="7"/>
      <c r="G55" s="7"/>
      <c r="H55" s="7"/>
      <c r="I55" s="24">
        <v>1</v>
      </c>
      <c r="J55" s="24">
        <v>0.49</v>
      </c>
      <c r="K55" s="24">
        <v>0.51</v>
      </c>
      <c r="L55" s="21" t="s">
        <v>434</v>
      </c>
      <c r="M55" s="23" t="s">
        <v>65</v>
      </c>
      <c r="N55" s="23" t="s">
        <v>465</v>
      </c>
    </row>
    <row r="56" spans="1:14" s="8" customFormat="1" ht="30" x14ac:dyDescent="0.25">
      <c r="A56" s="7">
        <f t="shared" si="1"/>
        <v>41</v>
      </c>
      <c r="B56" s="9" t="s">
        <v>107</v>
      </c>
      <c r="C56" s="12" t="str">
        <f t="shared" si="2"/>
        <v>01.03.1999 31.05.2018</v>
      </c>
      <c r="D56" s="18" t="s">
        <v>285</v>
      </c>
      <c r="E56" s="7"/>
      <c r="F56" s="7"/>
      <c r="G56" s="7"/>
      <c r="H56" s="7"/>
      <c r="I56" s="24">
        <v>1</v>
      </c>
      <c r="J56" s="24">
        <v>0.25</v>
      </c>
      <c r="K56" s="24">
        <v>0.75</v>
      </c>
      <c r="L56" s="21" t="s">
        <v>434</v>
      </c>
      <c r="M56" s="23" t="s">
        <v>65</v>
      </c>
      <c r="N56" s="23" t="s">
        <v>466</v>
      </c>
    </row>
    <row r="57" spans="1:14" s="8" customFormat="1" ht="30" x14ac:dyDescent="0.25">
      <c r="A57" s="7">
        <f t="shared" si="1"/>
        <v>42</v>
      </c>
      <c r="B57" s="9" t="s">
        <v>108</v>
      </c>
      <c r="C57" s="12" t="str">
        <f t="shared" si="2"/>
        <v>01.05.2000 31.05.2018</v>
      </c>
      <c r="D57" s="18" t="s">
        <v>286</v>
      </c>
      <c r="E57" s="7"/>
      <c r="F57" s="7"/>
      <c r="G57" s="7"/>
      <c r="H57" s="7"/>
      <c r="I57" s="24">
        <v>1</v>
      </c>
      <c r="J57" s="24">
        <v>0.49</v>
      </c>
      <c r="K57" s="24">
        <v>0.51</v>
      </c>
      <c r="L57" s="21" t="s">
        <v>434</v>
      </c>
      <c r="M57" s="23" t="s">
        <v>65</v>
      </c>
      <c r="N57" s="23" t="s">
        <v>462</v>
      </c>
    </row>
    <row r="58" spans="1:14" s="8" customFormat="1" ht="30" x14ac:dyDescent="0.25">
      <c r="A58" s="7">
        <f t="shared" si="1"/>
        <v>43</v>
      </c>
      <c r="B58" s="9" t="s">
        <v>109</v>
      </c>
      <c r="C58" s="12" t="str">
        <f t="shared" si="2"/>
        <v>01.12.1997 31.05.2018</v>
      </c>
      <c r="D58" s="18" t="s">
        <v>287</v>
      </c>
      <c r="E58" s="7"/>
      <c r="F58" s="7"/>
      <c r="G58" s="7"/>
      <c r="H58" s="7"/>
      <c r="I58" s="24">
        <v>1</v>
      </c>
      <c r="J58" s="24">
        <v>0.25</v>
      </c>
      <c r="K58" s="24">
        <v>0.75</v>
      </c>
      <c r="L58" s="21" t="s">
        <v>434</v>
      </c>
      <c r="M58" s="23" t="s">
        <v>65</v>
      </c>
      <c r="N58" s="23" t="s">
        <v>63</v>
      </c>
    </row>
    <row r="59" spans="1:14" s="8" customFormat="1" ht="30" x14ac:dyDescent="0.25">
      <c r="A59" s="7">
        <f t="shared" si="1"/>
        <v>44</v>
      </c>
      <c r="B59" s="9" t="s">
        <v>110</v>
      </c>
      <c r="C59" s="12" t="str">
        <f t="shared" si="2"/>
        <v>01.03.1998 31.05.2018</v>
      </c>
      <c r="D59" s="18" t="s">
        <v>288</v>
      </c>
      <c r="E59" s="7"/>
      <c r="F59" s="7"/>
      <c r="G59" s="7"/>
      <c r="H59" s="7"/>
      <c r="I59" s="24">
        <v>1</v>
      </c>
      <c r="J59" s="24">
        <v>0.49</v>
      </c>
      <c r="K59" s="24">
        <v>0.51</v>
      </c>
      <c r="L59" s="21" t="s">
        <v>434</v>
      </c>
      <c r="M59" s="23" t="s">
        <v>65</v>
      </c>
      <c r="N59" s="23" t="s">
        <v>467</v>
      </c>
    </row>
    <row r="60" spans="1:14" s="8" customFormat="1" ht="30" x14ac:dyDescent="0.25">
      <c r="A60" s="7">
        <f t="shared" si="1"/>
        <v>45</v>
      </c>
      <c r="B60" s="9" t="s">
        <v>111</v>
      </c>
      <c r="C60" s="12" t="str">
        <f t="shared" si="2"/>
        <v>01.06.1994 31.05.2018</v>
      </c>
      <c r="D60" s="18" t="s">
        <v>289</v>
      </c>
      <c r="E60" s="7"/>
      <c r="F60" s="7"/>
      <c r="G60" s="7"/>
      <c r="H60" s="7"/>
      <c r="I60" s="24">
        <v>1</v>
      </c>
      <c r="J60" s="24">
        <v>0.25</v>
      </c>
      <c r="K60" s="24">
        <v>0.75</v>
      </c>
      <c r="L60" s="21" t="s">
        <v>435</v>
      </c>
      <c r="M60" s="23" t="s">
        <v>65</v>
      </c>
      <c r="N60" s="23" t="s">
        <v>468</v>
      </c>
    </row>
    <row r="61" spans="1:14" s="8" customFormat="1" ht="30" x14ac:dyDescent="0.25">
      <c r="A61" s="7">
        <f t="shared" si="1"/>
        <v>46</v>
      </c>
      <c r="B61" s="9" t="s">
        <v>112</v>
      </c>
      <c r="C61" s="12" t="str">
        <f t="shared" si="2"/>
        <v>01.01.1992 31.05.2018</v>
      </c>
      <c r="D61" s="18" t="s">
        <v>290</v>
      </c>
      <c r="E61" s="7"/>
      <c r="F61" s="7"/>
      <c r="G61" s="7"/>
      <c r="H61" s="7"/>
      <c r="I61" s="24">
        <v>1</v>
      </c>
      <c r="J61" s="24">
        <v>0.25</v>
      </c>
      <c r="K61" s="24">
        <v>0.75</v>
      </c>
      <c r="L61" s="21" t="s">
        <v>435</v>
      </c>
      <c r="M61" s="23" t="s">
        <v>65</v>
      </c>
      <c r="N61" s="23" t="s">
        <v>469</v>
      </c>
    </row>
    <row r="62" spans="1:14" s="8" customFormat="1" ht="30" x14ac:dyDescent="0.25">
      <c r="A62" s="7">
        <f t="shared" si="1"/>
        <v>47</v>
      </c>
      <c r="B62" s="9" t="s">
        <v>113</v>
      </c>
      <c r="C62" s="12" t="str">
        <f t="shared" si="2"/>
        <v>25.09.1991 31.05.2018</v>
      </c>
      <c r="D62" s="18" t="s">
        <v>291</v>
      </c>
      <c r="E62" s="7"/>
      <c r="F62" s="7"/>
      <c r="G62" s="7"/>
      <c r="H62" s="7"/>
      <c r="I62" s="24">
        <v>1</v>
      </c>
      <c r="J62" s="24">
        <v>0.25</v>
      </c>
      <c r="K62" s="24">
        <v>0.75</v>
      </c>
      <c r="L62" s="21" t="s">
        <v>435</v>
      </c>
      <c r="M62" s="23" t="s">
        <v>65</v>
      </c>
      <c r="N62" s="23" t="s">
        <v>470</v>
      </c>
    </row>
    <row r="63" spans="1:14" s="8" customFormat="1" ht="30" x14ac:dyDescent="0.25">
      <c r="A63" s="7">
        <f t="shared" si="1"/>
        <v>48</v>
      </c>
      <c r="B63" s="9" t="s">
        <v>114</v>
      </c>
      <c r="C63" s="12" t="str">
        <f t="shared" si="2"/>
        <v>09.04.1991 31.05.2018</v>
      </c>
      <c r="D63" s="18" t="s">
        <v>292</v>
      </c>
      <c r="E63" s="7"/>
      <c r="F63" s="7"/>
      <c r="G63" s="7"/>
      <c r="H63" s="7"/>
      <c r="I63" s="24">
        <v>1</v>
      </c>
      <c r="J63" s="24">
        <v>0.25</v>
      </c>
      <c r="K63" s="24">
        <v>0.75</v>
      </c>
      <c r="L63" s="21" t="s">
        <v>435</v>
      </c>
      <c r="M63" s="23" t="s">
        <v>65</v>
      </c>
      <c r="N63" s="23" t="s">
        <v>471</v>
      </c>
    </row>
    <row r="64" spans="1:14" s="8" customFormat="1" ht="30" x14ac:dyDescent="0.25">
      <c r="A64" s="7">
        <f t="shared" si="1"/>
        <v>49</v>
      </c>
      <c r="B64" s="9" t="s">
        <v>115</v>
      </c>
      <c r="C64" s="12" t="str">
        <f t="shared" si="2"/>
        <v>01.12.1998 31.05.2018</v>
      </c>
      <c r="D64" s="18" t="s">
        <v>293</v>
      </c>
      <c r="E64" s="7"/>
      <c r="F64" s="7"/>
      <c r="G64" s="7"/>
      <c r="H64" s="7"/>
      <c r="I64" s="24">
        <v>1</v>
      </c>
      <c r="J64" s="24">
        <v>0.25</v>
      </c>
      <c r="K64" s="24">
        <v>0.75</v>
      </c>
      <c r="L64" s="21" t="s">
        <v>435</v>
      </c>
      <c r="M64" s="23" t="s">
        <v>65</v>
      </c>
      <c r="N64" s="23" t="s">
        <v>443</v>
      </c>
    </row>
    <row r="65" spans="1:14" s="8" customFormat="1" ht="30" x14ac:dyDescent="0.25">
      <c r="A65" s="7">
        <f t="shared" si="1"/>
        <v>50</v>
      </c>
      <c r="B65" s="9" t="s">
        <v>116</v>
      </c>
      <c r="C65" s="12" t="str">
        <f t="shared" si="2"/>
        <v>01.12.1998 31.05.2018</v>
      </c>
      <c r="D65" s="18" t="s">
        <v>294</v>
      </c>
      <c r="E65" s="7"/>
      <c r="F65" s="7"/>
      <c r="G65" s="7"/>
      <c r="H65" s="7"/>
      <c r="I65" s="24">
        <v>1</v>
      </c>
      <c r="J65" s="24">
        <v>0.25</v>
      </c>
      <c r="K65" s="24">
        <v>0.75</v>
      </c>
      <c r="L65" s="21" t="s">
        <v>435</v>
      </c>
      <c r="M65" s="23" t="s">
        <v>65</v>
      </c>
      <c r="N65" s="23" t="s">
        <v>443</v>
      </c>
    </row>
    <row r="66" spans="1:14" s="8" customFormat="1" ht="30" x14ac:dyDescent="0.25">
      <c r="A66" s="7">
        <f t="shared" si="1"/>
        <v>51</v>
      </c>
      <c r="B66" s="9" t="s">
        <v>117</v>
      </c>
      <c r="C66" s="12" t="str">
        <f t="shared" si="2"/>
        <v>01.12.1998 31.05.2018</v>
      </c>
      <c r="D66" s="18" t="s">
        <v>295</v>
      </c>
      <c r="E66" s="7"/>
      <c r="F66" s="7"/>
      <c r="G66" s="7"/>
      <c r="H66" s="7"/>
      <c r="I66" s="24">
        <v>1</v>
      </c>
      <c r="J66" s="24">
        <v>0.25</v>
      </c>
      <c r="K66" s="24">
        <v>0.75</v>
      </c>
      <c r="L66" s="21" t="s">
        <v>435</v>
      </c>
      <c r="M66" s="23" t="s">
        <v>65</v>
      </c>
      <c r="N66" s="23" t="s">
        <v>443</v>
      </c>
    </row>
    <row r="67" spans="1:14" s="8" customFormat="1" ht="30" x14ac:dyDescent="0.25">
      <c r="A67" s="7">
        <f t="shared" si="1"/>
        <v>52</v>
      </c>
      <c r="B67" s="9" t="s">
        <v>118</v>
      </c>
      <c r="C67" s="12" t="str">
        <f t="shared" si="2"/>
        <v>01.12.1998 31.05.2018</v>
      </c>
      <c r="D67" s="18" t="s">
        <v>296</v>
      </c>
      <c r="E67" s="7"/>
      <c r="F67" s="7"/>
      <c r="G67" s="7"/>
      <c r="H67" s="7"/>
      <c r="I67" s="24">
        <v>1</v>
      </c>
      <c r="J67" s="24">
        <v>0.25</v>
      </c>
      <c r="K67" s="24">
        <v>0.75</v>
      </c>
      <c r="L67" s="21" t="s">
        <v>435</v>
      </c>
      <c r="M67" s="23" t="s">
        <v>65</v>
      </c>
      <c r="N67" s="23" t="s">
        <v>443</v>
      </c>
    </row>
    <row r="68" spans="1:14" s="8" customFormat="1" ht="30" x14ac:dyDescent="0.25">
      <c r="A68" s="7">
        <f t="shared" si="1"/>
        <v>53</v>
      </c>
      <c r="B68" s="9" t="s">
        <v>119</v>
      </c>
      <c r="C68" s="12" t="str">
        <f t="shared" si="2"/>
        <v>01.12.1999 31.05.2018</v>
      </c>
      <c r="D68" s="18" t="s">
        <v>297</v>
      </c>
      <c r="E68" s="7"/>
      <c r="F68" s="7"/>
      <c r="G68" s="7"/>
      <c r="H68" s="7"/>
      <c r="I68" s="24">
        <v>1</v>
      </c>
      <c r="J68" s="24">
        <v>0.25</v>
      </c>
      <c r="K68" s="24">
        <v>0.75</v>
      </c>
      <c r="L68" s="21" t="s">
        <v>435</v>
      </c>
      <c r="M68" s="23" t="s">
        <v>65</v>
      </c>
      <c r="N68" s="23" t="s">
        <v>437</v>
      </c>
    </row>
    <row r="69" spans="1:14" s="8" customFormat="1" ht="30" x14ac:dyDescent="0.25">
      <c r="A69" s="7">
        <f t="shared" si="1"/>
        <v>54</v>
      </c>
      <c r="B69" s="9" t="s">
        <v>120</v>
      </c>
      <c r="C69" s="12" t="str">
        <f t="shared" si="2"/>
        <v>01.03.1994 31.05.2018</v>
      </c>
      <c r="D69" s="18" t="s">
        <v>298</v>
      </c>
      <c r="E69" s="7"/>
      <c r="F69" s="7"/>
      <c r="G69" s="7"/>
      <c r="H69" s="7"/>
      <c r="I69" s="24">
        <v>1</v>
      </c>
      <c r="J69" s="24">
        <v>0.25</v>
      </c>
      <c r="K69" s="24">
        <v>0.75</v>
      </c>
      <c r="L69" s="21" t="s">
        <v>435</v>
      </c>
      <c r="M69" s="23" t="s">
        <v>65</v>
      </c>
      <c r="N69" s="23" t="s">
        <v>472</v>
      </c>
    </row>
    <row r="70" spans="1:14" s="8" customFormat="1" ht="30" x14ac:dyDescent="0.25">
      <c r="A70" s="7">
        <f t="shared" si="1"/>
        <v>55</v>
      </c>
      <c r="B70" s="9" t="s">
        <v>121</v>
      </c>
      <c r="C70" s="12" t="str">
        <f t="shared" si="2"/>
        <v>01.12.1993 31.05.2018</v>
      </c>
      <c r="D70" s="18" t="s">
        <v>299</v>
      </c>
      <c r="E70" s="7"/>
      <c r="F70" s="7"/>
      <c r="G70" s="7"/>
      <c r="H70" s="7"/>
      <c r="I70" s="24">
        <v>1</v>
      </c>
      <c r="J70" s="24">
        <v>0.25</v>
      </c>
      <c r="K70" s="24">
        <v>0.75</v>
      </c>
      <c r="L70" s="21" t="s">
        <v>435</v>
      </c>
      <c r="M70" s="23" t="s">
        <v>65</v>
      </c>
      <c r="N70" s="23" t="s">
        <v>473</v>
      </c>
    </row>
    <row r="71" spans="1:14" s="8" customFormat="1" ht="30" x14ac:dyDescent="0.25">
      <c r="A71" s="7">
        <f t="shared" si="1"/>
        <v>56</v>
      </c>
      <c r="B71" s="9" t="s">
        <v>122</v>
      </c>
      <c r="C71" s="12" t="str">
        <f t="shared" si="2"/>
        <v>01.06.1993 31.05.2018</v>
      </c>
      <c r="D71" s="18" t="s">
        <v>300</v>
      </c>
      <c r="E71" s="7"/>
      <c r="F71" s="7"/>
      <c r="G71" s="7"/>
      <c r="H71" s="7"/>
      <c r="I71" s="24">
        <v>1</v>
      </c>
      <c r="J71" s="24">
        <v>0.25</v>
      </c>
      <c r="K71" s="24">
        <v>0.75</v>
      </c>
      <c r="L71" s="21" t="s">
        <v>435</v>
      </c>
      <c r="M71" s="23" t="s">
        <v>65</v>
      </c>
      <c r="N71" s="23" t="s">
        <v>474</v>
      </c>
    </row>
    <row r="72" spans="1:14" s="8" customFormat="1" ht="30" x14ac:dyDescent="0.25">
      <c r="A72" s="7">
        <f t="shared" si="1"/>
        <v>57</v>
      </c>
      <c r="B72" s="9" t="s">
        <v>123</v>
      </c>
      <c r="C72" s="12" t="str">
        <f t="shared" si="2"/>
        <v>01.03.1994 31.05.2018</v>
      </c>
      <c r="D72" s="18" t="s">
        <v>301</v>
      </c>
      <c r="E72" s="7"/>
      <c r="F72" s="7"/>
      <c r="G72" s="7"/>
      <c r="H72" s="7"/>
      <c r="I72" s="24">
        <v>1</v>
      </c>
      <c r="J72" s="24">
        <v>0.25</v>
      </c>
      <c r="K72" s="24">
        <v>0.75</v>
      </c>
      <c r="L72" s="21" t="s">
        <v>435</v>
      </c>
      <c r="M72" s="23" t="s">
        <v>65</v>
      </c>
      <c r="N72" s="23" t="s">
        <v>472</v>
      </c>
    </row>
    <row r="73" spans="1:14" s="8" customFormat="1" ht="30" x14ac:dyDescent="0.25">
      <c r="A73" s="7">
        <f t="shared" si="1"/>
        <v>58</v>
      </c>
      <c r="B73" s="9" t="s">
        <v>124</v>
      </c>
      <c r="C73" s="12" t="str">
        <f t="shared" si="2"/>
        <v>28.04.1989 31.05.2018</v>
      </c>
      <c r="D73" s="18" t="s">
        <v>302</v>
      </c>
      <c r="E73" s="7"/>
      <c r="F73" s="7"/>
      <c r="G73" s="7"/>
      <c r="H73" s="7"/>
      <c r="I73" s="24">
        <v>1</v>
      </c>
      <c r="J73" s="24">
        <v>0.25</v>
      </c>
      <c r="K73" s="24">
        <v>0.75</v>
      </c>
      <c r="L73" s="21" t="s">
        <v>435</v>
      </c>
      <c r="M73" s="23" t="s">
        <v>65</v>
      </c>
      <c r="N73" s="23" t="s">
        <v>438</v>
      </c>
    </row>
    <row r="74" spans="1:14" s="8" customFormat="1" ht="30" x14ac:dyDescent="0.25">
      <c r="A74" s="7">
        <f t="shared" si="1"/>
        <v>59</v>
      </c>
      <c r="B74" s="9" t="s">
        <v>125</v>
      </c>
      <c r="C74" s="12" t="str">
        <f t="shared" si="2"/>
        <v>03.08.1989 31.05.2018</v>
      </c>
      <c r="D74" s="18" t="s">
        <v>303</v>
      </c>
      <c r="E74" s="7"/>
      <c r="F74" s="7"/>
      <c r="G74" s="7"/>
      <c r="H74" s="7"/>
      <c r="I74" s="24">
        <v>70737.03</v>
      </c>
      <c r="J74" s="24">
        <v>35957.980000000003</v>
      </c>
      <c r="K74" s="24">
        <v>34779.050000000003</v>
      </c>
      <c r="L74" s="21" t="s">
        <v>435</v>
      </c>
      <c r="M74" s="23" t="s">
        <v>65</v>
      </c>
      <c r="N74" s="23" t="s">
        <v>475</v>
      </c>
    </row>
    <row r="75" spans="1:14" s="8" customFormat="1" ht="30" x14ac:dyDescent="0.25">
      <c r="A75" s="7">
        <f t="shared" si="1"/>
        <v>60</v>
      </c>
      <c r="B75" s="9" t="s">
        <v>126</v>
      </c>
      <c r="C75" s="12" t="str">
        <f t="shared" si="2"/>
        <v>10.05.1990 31.05.2018</v>
      </c>
      <c r="D75" s="18" t="s">
        <v>304</v>
      </c>
      <c r="E75" s="7"/>
      <c r="F75" s="7"/>
      <c r="G75" s="7"/>
      <c r="H75" s="7"/>
      <c r="I75" s="24">
        <v>1</v>
      </c>
      <c r="J75" s="24">
        <v>0.25</v>
      </c>
      <c r="K75" s="24">
        <v>0.75</v>
      </c>
      <c r="L75" s="21" t="s">
        <v>435</v>
      </c>
      <c r="M75" s="23" t="s">
        <v>65</v>
      </c>
      <c r="N75" s="23" t="s">
        <v>452</v>
      </c>
    </row>
    <row r="76" spans="1:14" s="8" customFormat="1" ht="30" x14ac:dyDescent="0.25">
      <c r="A76" s="7">
        <f t="shared" si="1"/>
        <v>61</v>
      </c>
      <c r="B76" s="9" t="s">
        <v>127</v>
      </c>
      <c r="C76" s="12" t="str">
        <f t="shared" si="2"/>
        <v>01.12.1998 31.05.2018</v>
      </c>
      <c r="D76" s="18" t="s">
        <v>305</v>
      </c>
      <c r="E76" s="7"/>
      <c r="F76" s="7"/>
      <c r="G76" s="7"/>
      <c r="H76" s="7"/>
      <c r="I76" s="24">
        <v>1</v>
      </c>
      <c r="J76" s="24">
        <v>0.25</v>
      </c>
      <c r="K76" s="24">
        <v>0.75</v>
      </c>
      <c r="L76" s="21" t="s">
        <v>435</v>
      </c>
      <c r="M76" s="23" t="s">
        <v>65</v>
      </c>
      <c r="N76" s="23" t="s">
        <v>443</v>
      </c>
    </row>
    <row r="77" spans="1:14" s="8" customFormat="1" ht="30" x14ac:dyDescent="0.25">
      <c r="A77" s="7">
        <f t="shared" si="1"/>
        <v>62</v>
      </c>
      <c r="B77" s="9" t="s">
        <v>128</v>
      </c>
      <c r="C77" s="12" t="str">
        <f t="shared" si="2"/>
        <v>01.07.2000 31.05.2018</v>
      </c>
      <c r="D77" s="18" t="s">
        <v>306</v>
      </c>
      <c r="E77" s="7"/>
      <c r="F77" s="7"/>
      <c r="G77" s="7"/>
      <c r="H77" s="7"/>
      <c r="I77" s="24">
        <v>1</v>
      </c>
      <c r="J77" s="24">
        <v>0.25</v>
      </c>
      <c r="K77" s="24">
        <v>0.75</v>
      </c>
      <c r="L77" s="21" t="s">
        <v>435</v>
      </c>
      <c r="M77" s="23" t="s">
        <v>65</v>
      </c>
      <c r="N77" s="23" t="s">
        <v>476</v>
      </c>
    </row>
    <row r="78" spans="1:14" s="8" customFormat="1" ht="30" x14ac:dyDescent="0.25">
      <c r="A78" s="7">
        <f t="shared" si="1"/>
        <v>63</v>
      </c>
      <c r="B78" s="9" t="s">
        <v>129</v>
      </c>
      <c r="C78" s="12" t="str">
        <f t="shared" si="2"/>
        <v>10.07.1990 31.05.2018</v>
      </c>
      <c r="D78" s="18" t="s">
        <v>307</v>
      </c>
      <c r="E78" s="7"/>
      <c r="F78" s="7"/>
      <c r="G78" s="7"/>
      <c r="H78" s="7"/>
      <c r="I78" s="24">
        <v>1</v>
      </c>
      <c r="J78" s="24">
        <v>0.25</v>
      </c>
      <c r="K78" s="24">
        <v>0.75</v>
      </c>
      <c r="L78" s="21" t="s">
        <v>435</v>
      </c>
      <c r="M78" s="23" t="s">
        <v>65</v>
      </c>
      <c r="N78" s="23" t="s">
        <v>477</v>
      </c>
    </row>
    <row r="79" spans="1:14" s="8" customFormat="1" ht="30" x14ac:dyDescent="0.25">
      <c r="A79" s="7">
        <f t="shared" si="1"/>
        <v>64</v>
      </c>
      <c r="B79" s="9" t="s">
        <v>130</v>
      </c>
      <c r="C79" s="12" t="str">
        <f t="shared" si="2"/>
        <v>01.05.1998 31.05.2018</v>
      </c>
      <c r="D79" s="18" t="s">
        <v>308</v>
      </c>
      <c r="E79" s="7"/>
      <c r="F79" s="7"/>
      <c r="G79" s="7"/>
      <c r="H79" s="7"/>
      <c r="I79" s="24">
        <v>1</v>
      </c>
      <c r="J79" s="24">
        <v>0.25</v>
      </c>
      <c r="K79" s="24">
        <v>0.75</v>
      </c>
      <c r="L79" s="21" t="s">
        <v>435</v>
      </c>
      <c r="M79" s="23" t="s">
        <v>65</v>
      </c>
      <c r="N79" s="23" t="s">
        <v>441</v>
      </c>
    </row>
    <row r="80" spans="1:14" s="8" customFormat="1" ht="30" x14ac:dyDescent="0.25">
      <c r="A80" s="7">
        <f t="shared" si="1"/>
        <v>65</v>
      </c>
      <c r="B80" s="9" t="s">
        <v>131</v>
      </c>
      <c r="C80" s="12" t="str">
        <f t="shared" si="2"/>
        <v>01.03.1994 31.05.2018</v>
      </c>
      <c r="D80" s="18" t="s">
        <v>309</v>
      </c>
      <c r="E80" s="7"/>
      <c r="F80" s="7"/>
      <c r="G80" s="7"/>
      <c r="H80" s="7"/>
      <c r="I80" s="24">
        <v>1</v>
      </c>
      <c r="J80" s="24">
        <v>0.25</v>
      </c>
      <c r="K80" s="24">
        <v>0.75</v>
      </c>
      <c r="L80" s="21" t="s">
        <v>435</v>
      </c>
      <c r="M80" s="23" t="s">
        <v>65</v>
      </c>
      <c r="N80" s="23" t="s">
        <v>472</v>
      </c>
    </row>
    <row r="81" spans="1:14" s="8" customFormat="1" ht="30" x14ac:dyDescent="0.25">
      <c r="A81" s="7">
        <f t="shared" si="1"/>
        <v>66</v>
      </c>
      <c r="B81" s="9" t="s">
        <v>132</v>
      </c>
      <c r="C81" s="12" t="str">
        <f t="shared" si="2"/>
        <v>01.12.1992 31.05.2018</v>
      </c>
      <c r="D81" s="18" t="s">
        <v>310</v>
      </c>
      <c r="E81" s="7"/>
      <c r="F81" s="7"/>
      <c r="G81" s="7"/>
      <c r="H81" s="7"/>
      <c r="I81" s="24">
        <v>1</v>
      </c>
      <c r="J81" s="24">
        <v>0.25</v>
      </c>
      <c r="K81" s="24">
        <v>0.75</v>
      </c>
      <c r="L81" s="21" t="s">
        <v>435</v>
      </c>
      <c r="M81" s="23" t="s">
        <v>65</v>
      </c>
      <c r="N81" s="23" t="s">
        <v>478</v>
      </c>
    </row>
    <row r="82" spans="1:14" s="8" customFormat="1" ht="30" x14ac:dyDescent="0.25">
      <c r="A82" s="7">
        <f t="shared" ref="A82:A145" si="3">A81+1</f>
        <v>67</v>
      </c>
      <c r="B82" s="9" t="s">
        <v>133</v>
      </c>
      <c r="C82" s="12" t="str">
        <f t="shared" si="2"/>
        <v>01.12.2011 31.05.2018</v>
      </c>
      <c r="D82" s="18" t="s">
        <v>311</v>
      </c>
      <c r="E82" s="7"/>
      <c r="F82" s="7"/>
      <c r="G82" s="7"/>
      <c r="H82" s="7"/>
      <c r="I82" s="24">
        <v>1</v>
      </c>
      <c r="J82" s="24">
        <v>0.25</v>
      </c>
      <c r="K82" s="24">
        <v>0.75</v>
      </c>
      <c r="L82" s="21" t="s">
        <v>435</v>
      </c>
      <c r="M82" s="23" t="s">
        <v>65</v>
      </c>
      <c r="N82" s="23" t="s">
        <v>451</v>
      </c>
    </row>
    <row r="83" spans="1:14" s="8" customFormat="1" ht="30" x14ac:dyDescent="0.25">
      <c r="A83" s="7">
        <f t="shared" si="3"/>
        <v>68</v>
      </c>
      <c r="B83" s="9" t="s">
        <v>134</v>
      </c>
      <c r="C83" s="12" t="str">
        <f t="shared" si="2"/>
        <v>01.12.2011 31.05.2018</v>
      </c>
      <c r="D83" s="18" t="s">
        <v>312</v>
      </c>
      <c r="E83" s="7"/>
      <c r="F83" s="7"/>
      <c r="G83" s="7"/>
      <c r="H83" s="7"/>
      <c r="I83" s="24">
        <v>1</v>
      </c>
      <c r="J83" s="24">
        <v>0.25</v>
      </c>
      <c r="K83" s="24">
        <v>0.75</v>
      </c>
      <c r="L83" s="21" t="s">
        <v>435</v>
      </c>
      <c r="M83" s="23" t="s">
        <v>65</v>
      </c>
      <c r="N83" s="23" t="s">
        <v>451</v>
      </c>
    </row>
    <row r="84" spans="1:14" s="8" customFormat="1" ht="30" x14ac:dyDescent="0.25">
      <c r="A84" s="7">
        <f t="shared" si="3"/>
        <v>69</v>
      </c>
      <c r="B84" s="9" t="s">
        <v>135</v>
      </c>
      <c r="C84" s="12" t="str">
        <f t="shared" ref="C84:C147" si="4">LEFT(N84,10)&amp;" "&amp;LEFT(M84,10)</f>
        <v>01.12.2011 31.05.2018</v>
      </c>
      <c r="D84" s="18" t="s">
        <v>313</v>
      </c>
      <c r="E84" s="7"/>
      <c r="F84" s="7"/>
      <c r="G84" s="7"/>
      <c r="H84" s="7"/>
      <c r="I84" s="24">
        <v>1</v>
      </c>
      <c r="J84" s="24">
        <v>0.25</v>
      </c>
      <c r="K84" s="24">
        <v>0.75</v>
      </c>
      <c r="L84" s="21" t="s">
        <v>435</v>
      </c>
      <c r="M84" s="23" t="s">
        <v>65</v>
      </c>
      <c r="N84" s="23" t="s">
        <v>451</v>
      </c>
    </row>
    <row r="85" spans="1:14" s="8" customFormat="1" ht="30" x14ac:dyDescent="0.25">
      <c r="A85" s="7">
        <f t="shared" si="3"/>
        <v>70</v>
      </c>
      <c r="B85" s="9" t="s">
        <v>136</v>
      </c>
      <c r="C85" s="12" t="str">
        <f t="shared" si="4"/>
        <v>01.12.2011 31.05.2018</v>
      </c>
      <c r="D85" s="18" t="s">
        <v>314</v>
      </c>
      <c r="E85" s="7"/>
      <c r="F85" s="7"/>
      <c r="G85" s="7"/>
      <c r="H85" s="7"/>
      <c r="I85" s="24">
        <v>1</v>
      </c>
      <c r="J85" s="24">
        <v>1</v>
      </c>
      <c r="K85" s="24">
        <v>0</v>
      </c>
      <c r="L85" s="21" t="s">
        <v>435</v>
      </c>
      <c r="M85" s="23" t="s">
        <v>65</v>
      </c>
      <c r="N85" s="23" t="s">
        <v>451</v>
      </c>
    </row>
    <row r="86" spans="1:14" s="8" customFormat="1" ht="30" x14ac:dyDescent="0.25">
      <c r="A86" s="7">
        <f t="shared" si="3"/>
        <v>71</v>
      </c>
      <c r="B86" s="9" t="s">
        <v>137</v>
      </c>
      <c r="C86" s="12" t="str">
        <f t="shared" si="4"/>
        <v>01.12.2011 31.05.2018</v>
      </c>
      <c r="D86" s="18" t="s">
        <v>315</v>
      </c>
      <c r="E86" s="7"/>
      <c r="F86" s="7"/>
      <c r="G86" s="7"/>
      <c r="H86" s="7"/>
      <c r="I86" s="24">
        <v>1</v>
      </c>
      <c r="J86" s="24">
        <v>0.25</v>
      </c>
      <c r="K86" s="24">
        <v>0.75</v>
      </c>
      <c r="L86" s="21" t="s">
        <v>435</v>
      </c>
      <c r="M86" s="23" t="s">
        <v>65</v>
      </c>
      <c r="N86" s="23" t="s">
        <v>451</v>
      </c>
    </row>
    <row r="87" spans="1:14" s="8" customFormat="1" ht="30" x14ac:dyDescent="0.25">
      <c r="A87" s="7">
        <f t="shared" si="3"/>
        <v>72</v>
      </c>
      <c r="B87" s="9" t="s">
        <v>138</v>
      </c>
      <c r="C87" s="12" t="str">
        <f t="shared" si="4"/>
        <v>01.12.2011 31.05.2018</v>
      </c>
      <c r="D87" s="18" t="s">
        <v>316</v>
      </c>
      <c r="E87" s="7"/>
      <c r="F87" s="7"/>
      <c r="G87" s="7"/>
      <c r="H87" s="7"/>
      <c r="I87" s="24">
        <v>1</v>
      </c>
      <c r="J87" s="24">
        <v>0.25</v>
      </c>
      <c r="K87" s="24">
        <v>0.75</v>
      </c>
      <c r="L87" s="21" t="s">
        <v>435</v>
      </c>
      <c r="M87" s="23" t="s">
        <v>65</v>
      </c>
      <c r="N87" s="23" t="s">
        <v>451</v>
      </c>
    </row>
    <row r="88" spans="1:14" s="8" customFormat="1" ht="30" x14ac:dyDescent="0.25">
      <c r="A88" s="7">
        <f t="shared" si="3"/>
        <v>73</v>
      </c>
      <c r="B88" s="9" t="s">
        <v>139</v>
      </c>
      <c r="C88" s="12" t="str">
        <f t="shared" si="4"/>
        <v>01.03.1999 31.05.2018</v>
      </c>
      <c r="D88" s="18" t="s">
        <v>317</v>
      </c>
      <c r="E88" s="7"/>
      <c r="F88" s="7"/>
      <c r="G88" s="7"/>
      <c r="H88" s="7"/>
      <c r="I88" s="24">
        <v>1</v>
      </c>
      <c r="J88" s="24">
        <v>0.25</v>
      </c>
      <c r="K88" s="24">
        <v>0.75</v>
      </c>
      <c r="L88" s="21" t="s">
        <v>435</v>
      </c>
      <c r="M88" s="23" t="s">
        <v>65</v>
      </c>
      <c r="N88" s="23" t="s">
        <v>466</v>
      </c>
    </row>
    <row r="89" spans="1:14" s="8" customFormat="1" ht="30" x14ac:dyDescent="0.25">
      <c r="A89" s="7">
        <f t="shared" si="3"/>
        <v>74</v>
      </c>
      <c r="B89" s="9" t="s">
        <v>140</v>
      </c>
      <c r="C89" s="12" t="str">
        <f t="shared" si="4"/>
        <v>01.02.1997 31.05.2018</v>
      </c>
      <c r="D89" s="18" t="s">
        <v>318</v>
      </c>
      <c r="E89" s="7"/>
      <c r="F89" s="7"/>
      <c r="G89" s="7"/>
      <c r="H89" s="7"/>
      <c r="I89" s="24">
        <v>1</v>
      </c>
      <c r="J89" s="24">
        <v>0.25</v>
      </c>
      <c r="K89" s="24">
        <v>0.75</v>
      </c>
      <c r="L89" s="21" t="s">
        <v>435</v>
      </c>
      <c r="M89" s="23" t="s">
        <v>65</v>
      </c>
      <c r="N89" s="23" t="s">
        <v>59</v>
      </c>
    </row>
    <row r="90" spans="1:14" s="8" customFormat="1" ht="30" x14ac:dyDescent="0.25">
      <c r="A90" s="7">
        <f t="shared" si="3"/>
        <v>75</v>
      </c>
      <c r="B90" s="9" t="s">
        <v>141</v>
      </c>
      <c r="C90" s="12" t="str">
        <f t="shared" si="4"/>
        <v>01.02.1997 31.05.2018</v>
      </c>
      <c r="D90" s="18" t="s">
        <v>319</v>
      </c>
      <c r="E90" s="7"/>
      <c r="F90" s="7"/>
      <c r="G90" s="7"/>
      <c r="H90" s="7"/>
      <c r="I90" s="24">
        <v>1</v>
      </c>
      <c r="J90" s="24">
        <v>0.25</v>
      </c>
      <c r="K90" s="24">
        <v>0.75</v>
      </c>
      <c r="L90" s="21" t="s">
        <v>435</v>
      </c>
      <c r="M90" s="23" t="s">
        <v>65</v>
      </c>
      <c r="N90" s="23" t="s">
        <v>59</v>
      </c>
    </row>
    <row r="91" spans="1:14" s="8" customFormat="1" ht="30" x14ac:dyDescent="0.25">
      <c r="A91" s="7">
        <f t="shared" si="3"/>
        <v>76</v>
      </c>
      <c r="B91" s="9" t="s">
        <v>142</v>
      </c>
      <c r="C91" s="12" t="str">
        <f t="shared" si="4"/>
        <v>01.02.1997 31.05.2018</v>
      </c>
      <c r="D91" s="18" t="s">
        <v>320</v>
      </c>
      <c r="E91" s="7"/>
      <c r="F91" s="7"/>
      <c r="G91" s="7"/>
      <c r="H91" s="7"/>
      <c r="I91" s="24">
        <v>1</v>
      </c>
      <c r="J91" s="24">
        <v>0.25</v>
      </c>
      <c r="K91" s="24">
        <v>0.75</v>
      </c>
      <c r="L91" s="21" t="s">
        <v>435</v>
      </c>
      <c r="M91" s="23" t="s">
        <v>65</v>
      </c>
      <c r="N91" s="23" t="s">
        <v>59</v>
      </c>
    </row>
    <row r="92" spans="1:14" s="8" customFormat="1" ht="30" x14ac:dyDescent="0.25">
      <c r="A92" s="7">
        <f t="shared" si="3"/>
        <v>77</v>
      </c>
      <c r="B92" s="9" t="s">
        <v>143</v>
      </c>
      <c r="C92" s="12" t="str">
        <f t="shared" si="4"/>
        <v>09.01.1990 31.05.2018</v>
      </c>
      <c r="D92" s="18" t="s">
        <v>321</v>
      </c>
      <c r="E92" s="7"/>
      <c r="F92" s="7"/>
      <c r="G92" s="7"/>
      <c r="H92" s="7"/>
      <c r="I92" s="24">
        <v>25275.3</v>
      </c>
      <c r="J92" s="24">
        <v>6634.78</v>
      </c>
      <c r="K92" s="24">
        <v>18640.52</v>
      </c>
      <c r="L92" s="21" t="s">
        <v>435</v>
      </c>
      <c r="M92" s="23" t="s">
        <v>65</v>
      </c>
      <c r="N92" s="23" t="s">
        <v>479</v>
      </c>
    </row>
    <row r="93" spans="1:14" s="8" customFormat="1" ht="30" x14ac:dyDescent="0.25">
      <c r="A93" s="7">
        <f t="shared" si="3"/>
        <v>78</v>
      </c>
      <c r="B93" s="9" t="s">
        <v>144</v>
      </c>
      <c r="C93" s="12" t="str">
        <f t="shared" si="4"/>
        <v>01.08.1994 31.05.2018</v>
      </c>
      <c r="D93" s="18" t="s">
        <v>322</v>
      </c>
      <c r="E93" s="7"/>
      <c r="F93" s="7"/>
      <c r="G93" s="7"/>
      <c r="H93" s="7"/>
      <c r="I93" s="24">
        <v>1</v>
      </c>
      <c r="J93" s="24">
        <v>0.25</v>
      </c>
      <c r="K93" s="24">
        <v>0.75</v>
      </c>
      <c r="L93" s="21" t="s">
        <v>435</v>
      </c>
      <c r="M93" s="23" t="s">
        <v>65</v>
      </c>
      <c r="N93" s="23" t="s">
        <v>480</v>
      </c>
    </row>
    <row r="94" spans="1:14" s="8" customFormat="1" ht="30" x14ac:dyDescent="0.25">
      <c r="A94" s="7">
        <f t="shared" si="3"/>
        <v>79</v>
      </c>
      <c r="B94" s="9" t="s">
        <v>145</v>
      </c>
      <c r="C94" s="12" t="str">
        <f t="shared" si="4"/>
        <v>01.12.1993 31.05.2018</v>
      </c>
      <c r="D94" s="18" t="s">
        <v>323</v>
      </c>
      <c r="E94" s="7"/>
      <c r="F94" s="7"/>
      <c r="G94" s="7"/>
      <c r="H94" s="7"/>
      <c r="I94" s="24">
        <v>1</v>
      </c>
      <c r="J94" s="24">
        <v>0.25</v>
      </c>
      <c r="K94" s="24">
        <v>0.75</v>
      </c>
      <c r="L94" s="21" t="s">
        <v>435</v>
      </c>
      <c r="M94" s="23" t="s">
        <v>65</v>
      </c>
      <c r="N94" s="23" t="s">
        <v>473</v>
      </c>
    </row>
    <row r="95" spans="1:14" s="8" customFormat="1" ht="30" x14ac:dyDescent="0.25">
      <c r="A95" s="7">
        <f t="shared" si="3"/>
        <v>80</v>
      </c>
      <c r="B95" s="9" t="s">
        <v>146</v>
      </c>
      <c r="C95" s="12" t="str">
        <f t="shared" si="4"/>
        <v>01.12.2011 31.05.2018</v>
      </c>
      <c r="D95" s="18" t="s">
        <v>324</v>
      </c>
      <c r="E95" s="7"/>
      <c r="F95" s="7"/>
      <c r="G95" s="7"/>
      <c r="H95" s="7"/>
      <c r="I95" s="24">
        <v>3067.71</v>
      </c>
      <c r="J95" s="24">
        <v>1559.4</v>
      </c>
      <c r="K95" s="24">
        <v>1508.31</v>
      </c>
      <c r="L95" s="21" t="s">
        <v>435</v>
      </c>
      <c r="M95" s="23" t="s">
        <v>65</v>
      </c>
      <c r="N95" s="23" t="s">
        <v>451</v>
      </c>
    </row>
    <row r="96" spans="1:14" s="8" customFormat="1" ht="30" x14ac:dyDescent="0.25">
      <c r="A96" s="7">
        <f t="shared" si="3"/>
        <v>81</v>
      </c>
      <c r="B96" s="9" t="s">
        <v>147</v>
      </c>
      <c r="C96" s="12" t="str">
        <f t="shared" si="4"/>
        <v>01.12.2011 31.05.2018</v>
      </c>
      <c r="D96" s="18" t="s">
        <v>325</v>
      </c>
      <c r="E96" s="7"/>
      <c r="F96" s="7"/>
      <c r="G96" s="7"/>
      <c r="H96" s="7"/>
      <c r="I96" s="24">
        <v>3261.11</v>
      </c>
      <c r="J96" s="24">
        <v>1657.74</v>
      </c>
      <c r="K96" s="24">
        <v>1603.37</v>
      </c>
      <c r="L96" s="21" t="s">
        <v>435</v>
      </c>
      <c r="M96" s="23" t="s">
        <v>65</v>
      </c>
      <c r="N96" s="23" t="s">
        <v>451</v>
      </c>
    </row>
    <row r="97" spans="1:14" s="8" customFormat="1" ht="30" x14ac:dyDescent="0.25">
      <c r="A97" s="7">
        <f t="shared" si="3"/>
        <v>82</v>
      </c>
      <c r="B97" s="9" t="s">
        <v>148</v>
      </c>
      <c r="C97" s="12" t="str">
        <f t="shared" si="4"/>
        <v>01.01.1996 31.05.2018</v>
      </c>
      <c r="D97" s="18" t="s">
        <v>326</v>
      </c>
      <c r="E97" s="7"/>
      <c r="F97" s="7"/>
      <c r="G97" s="7"/>
      <c r="H97" s="7"/>
      <c r="I97" s="24">
        <v>1</v>
      </c>
      <c r="J97" s="24">
        <v>0.49</v>
      </c>
      <c r="K97" s="24">
        <v>0.51</v>
      </c>
      <c r="L97" s="21" t="s">
        <v>435</v>
      </c>
      <c r="M97" s="23" t="s">
        <v>65</v>
      </c>
      <c r="N97" s="23" t="s">
        <v>481</v>
      </c>
    </row>
    <row r="98" spans="1:14" s="8" customFormat="1" ht="30" x14ac:dyDescent="0.25">
      <c r="A98" s="7">
        <f t="shared" si="3"/>
        <v>83</v>
      </c>
      <c r="B98" s="9" t="s">
        <v>149</v>
      </c>
      <c r="C98" s="12" t="str">
        <f t="shared" si="4"/>
        <v>01.01.1997 31.05.2018</v>
      </c>
      <c r="D98" s="18" t="s">
        <v>327</v>
      </c>
      <c r="E98" s="7"/>
      <c r="F98" s="7"/>
      <c r="G98" s="7"/>
      <c r="H98" s="7"/>
      <c r="I98" s="24">
        <v>1</v>
      </c>
      <c r="J98" s="24">
        <v>0.25</v>
      </c>
      <c r="K98" s="24">
        <v>0.75</v>
      </c>
      <c r="L98" s="21" t="s">
        <v>435</v>
      </c>
      <c r="M98" s="23" t="s">
        <v>65</v>
      </c>
      <c r="N98" s="23" t="s">
        <v>482</v>
      </c>
    </row>
    <row r="99" spans="1:14" s="8" customFormat="1" ht="30" x14ac:dyDescent="0.25">
      <c r="A99" s="7">
        <f t="shared" si="3"/>
        <v>84</v>
      </c>
      <c r="B99" s="9" t="s">
        <v>150</v>
      </c>
      <c r="C99" s="12" t="str">
        <f t="shared" si="4"/>
        <v>01.03.1994 31.05.2018</v>
      </c>
      <c r="D99" s="18" t="s">
        <v>328</v>
      </c>
      <c r="E99" s="7"/>
      <c r="F99" s="7"/>
      <c r="G99" s="7"/>
      <c r="H99" s="7"/>
      <c r="I99" s="24">
        <v>373.46</v>
      </c>
      <c r="J99" s="24">
        <v>98.03</v>
      </c>
      <c r="K99" s="24">
        <v>275.43</v>
      </c>
      <c r="L99" s="21" t="s">
        <v>435</v>
      </c>
      <c r="M99" s="23" t="s">
        <v>65</v>
      </c>
      <c r="N99" s="23" t="s">
        <v>472</v>
      </c>
    </row>
    <row r="100" spans="1:14" s="8" customFormat="1" ht="30" x14ac:dyDescent="0.25">
      <c r="A100" s="7">
        <f t="shared" si="3"/>
        <v>85</v>
      </c>
      <c r="B100" s="9" t="s">
        <v>151</v>
      </c>
      <c r="C100" s="12" t="str">
        <f t="shared" si="4"/>
        <v>01.01.1996 31.05.2018</v>
      </c>
      <c r="D100" s="18" t="s">
        <v>329</v>
      </c>
      <c r="E100" s="7"/>
      <c r="F100" s="7"/>
      <c r="G100" s="7"/>
      <c r="H100" s="7"/>
      <c r="I100" s="24">
        <v>1</v>
      </c>
      <c r="J100" s="24">
        <v>0.49</v>
      </c>
      <c r="K100" s="24">
        <v>0.51</v>
      </c>
      <c r="L100" s="21" t="s">
        <v>435</v>
      </c>
      <c r="M100" s="23" t="s">
        <v>65</v>
      </c>
      <c r="N100" s="23" t="s">
        <v>481</v>
      </c>
    </row>
    <row r="101" spans="1:14" s="8" customFormat="1" ht="30" x14ac:dyDescent="0.25">
      <c r="A101" s="7">
        <f t="shared" si="3"/>
        <v>86</v>
      </c>
      <c r="B101" s="9" t="s">
        <v>152</v>
      </c>
      <c r="C101" s="12" t="str">
        <f t="shared" si="4"/>
        <v>01.12.1997 31.05.2018</v>
      </c>
      <c r="D101" s="18" t="s">
        <v>330</v>
      </c>
      <c r="E101" s="7"/>
      <c r="F101" s="7"/>
      <c r="G101" s="7"/>
      <c r="H101" s="7"/>
      <c r="I101" s="24">
        <v>64673.85</v>
      </c>
      <c r="J101" s="24">
        <v>32875.89</v>
      </c>
      <c r="K101" s="24">
        <v>31797.96</v>
      </c>
      <c r="L101" s="21" t="s">
        <v>435</v>
      </c>
      <c r="M101" s="23" t="s">
        <v>65</v>
      </c>
      <c r="N101" s="23" t="s">
        <v>63</v>
      </c>
    </row>
    <row r="102" spans="1:14" s="8" customFormat="1" ht="30" x14ac:dyDescent="0.25">
      <c r="A102" s="7">
        <f t="shared" si="3"/>
        <v>87</v>
      </c>
      <c r="B102" s="9" t="s">
        <v>153</v>
      </c>
      <c r="C102" s="12" t="str">
        <f t="shared" si="4"/>
        <v>01.12.1997 31.05.2018</v>
      </c>
      <c r="D102" s="18" t="s">
        <v>331</v>
      </c>
      <c r="E102" s="7"/>
      <c r="F102" s="7"/>
      <c r="G102" s="7"/>
      <c r="H102" s="7"/>
      <c r="I102" s="24">
        <v>11000</v>
      </c>
      <c r="J102" s="24">
        <v>10398.950000000001</v>
      </c>
      <c r="K102" s="24">
        <v>601.04999999999995</v>
      </c>
      <c r="L102" s="21" t="s">
        <v>435</v>
      </c>
      <c r="M102" s="23" t="s">
        <v>65</v>
      </c>
      <c r="N102" s="23" t="s">
        <v>63</v>
      </c>
    </row>
    <row r="103" spans="1:14" s="8" customFormat="1" ht="30" x14ac:dyDescent="0.25">
      <c r="A103" s="7">
        <f t="shared" si="3"/>
        <v>88</v>
      </c>
      <c r="B103" s="9" t="s">
        <v>154</v>
      </c>
      <c r="C103" s="12" t="str">
        <f t="shared" si="4"/>
        <v>01.06.1993 31.05.2018</v>
      </c>
      <c r="D103" s="18" t="s">
        <v>332</v>
      </c>
      <c r="E103" s="7"/>
      <c r="F103" s="7"/>
      <c r="G103" s="7"/>
      <c r="H103" s="7"/>
      <c r="I103" s="24">
        <v>1</v>
      </c>
      <c r="J103" s="24">
        <v>0.25</v>
      </c>
      <c r="K103" s="24">
        <v>0.75</v>
      </c>
      <c r="L103" s="21" t="s">
        <v>435</v>
      </c>
      <c r="M103" s="23" t="s">
        <v>65</v>
      </c>
      <c r="N103" s="23" t="s">
        <v>474</v>
      </c>
    </row>
    <row r="104" spans="1:14" s="8" customFormat="1" ht="30" x14ac:dyDescent="0.25">
      <c r="A104" s="7">
        <f t="shared" si="3"/>
        <v>89</v>
      </c>
      <c r="B104" s="9" t="s">
        <v>155</v>
      </c>
      <c r="C104" s="12" t="str">
        <f t="shared" si="4"/>
        <v>01.12.1993 31.05.2018</v>
      </c>
      <c r="D104" s="18" t="s">
        <v>333</v>
      </c>
      <c r="E104" s="7"/>
      <c r="F104" s="7"/>
      <c r="G104" s="7"/>
      <c r="H104" s="7"/>
      <c r="I104" s="24">
        <v>172868.79</v>
      </c>
      <c r="J104" s="24">
        <v>87874.95</v>
      </c>
      <c r="K104" s="24">
        <v>84993.84</v>
      </c>
      <c r="L104" s="21" t="s">
        <v>435</v>
      </c>
      <c r="M104" s="23" t="s">
        <v>65</v>
      </c>
      <c r="N104" s="23" t="s">
        <v>473</v>
      </c>
    </row>
    <row r="105" spans="1:14" s="8" customFormat="1" ht="30" x14ac:dyDescent="0.25">
      <c r="A105" s="7">
        <f t="shared" si="3"/>
        <v>90</v>
      </c>
      <c r="B105" s="9" t="s">
        <v>156</v>
      </c>
      <c r="C105" s="12" t="str">
        <f t="shared" si="4"/>
        <v>01.08.1998 31.05.2018</v>
      </c>
      <c r="D105" s="18" t="s">
        <v>334</v>
      </c>
      <c r="E105" s="7"/>
      <c r="F105" s="7"/>
      <c r="G105" s="7"/>
      <c r="H105" s="7"/>
      <c r="I105" s="24">
        <v>1</v>
      </c>
      <c r="J105" s="24">
        <v>0.49</v>
      </c>
      <c r="K105" s="24">
        <v>0.51</v>
      </c>
      <c r="L105" s="21" t="s">
        <v>435</v>
      </c>
      <c r="M105" s="23" t="s">
        <v>65</v>
      </c>
      <c r="N105" s="23" t="s">
        <v>483</v>
      </c>
    </row>
    <row r="106" spans="1:14" s="8" customFormat="1" ht="30" x14ac:dyDescent="0.25">
      <c r="A106" s="7">
        <f t="shared" si="3"/>
        <v>91</v>
      </c>
      <c r="B106" s="9" t="s">
        <v>157</v>
      </c>
      <c r="C106" s="12" t="str">
        <f t="shared" si="4"/>
        <v>01.10.1992 31.05.2018</v>
      </c>
      <c r="D106" s="18" t="s">
        <v>335</v>
      </c>
      <c r="E106" s="7"/>
      <c r="F106" s="7"/>
      <c r="G106" s="7"/>
      <c r="H106" s="7"/>
      <c r="I106" s="24">
        <v>1</v>
      </c>
      <c r="J106" s="24">
        <v>0.25</v>
      </c>
      <c r="K106" s="24">
        <v>0.75</v>
      </c>
      <c r="L106" s="21" t="s">
        <v>435</v>
      </c>
      <c r="M106" s="23" t="s">
        <v>65</v>
      </c>
      <c r="N106" s="23" t="s">
        <v>445</v>
      </c>
    </row>
    <row r="107" spans="1:14" s="8" customFormat="1" ht="30" x14ac:dyDescent="0.25">
      <c r="A107" s="7">
        <f t="shared" si="3"/>
        <v>92</v>
      </c>
      <c r="B107" s="9" t="s">
        <v>158</v>
      </c>
      <c r="C107" s="12" t="str">
        <f t="shared" si="4"/>
        <v>01.11.1993 31.05.2018</v>
      </c>
      <c r="D107" s="18" t="s">
        <v>336</v>
      </c>
      <c r="E107" s="7"/>
      <c r="F107" s="7"/>
      <c r="G107" s="7"/>
      <c r="H107" s="7"/>
      <c r="I107" s="24">
        <v>1</v>
      </c>
      <c r="J107" s="24">
        <v>0.25</v>
      </c>
      <c r="K107" s="24">
        <v>0.75</v>
      </c>
      <c r="L107" s="21" t="s">
        <v>435</v>
      </c>
      <c r="M107" s="23" t="s">
        <v>65</v>
      </c>
      <c r="N107" s="23" t="s">
        <v>484</v>
      </c>
    </row>
    <row r="108" spans="1:14" s="8" customFormat="1" ht="30" x14ac:dyDescent="0.25">
      <c r="A108" s="7">
        <f t="shared" si="3"/>
        <v>93</v>
      </c>
      <c r="B108" s="9" t="s">
        <v>159</v>
      </c>
      <c r="C108" s="12" t="str">
        <f t="shared" si="4"/>
        <v>31.10.2012 31.05.2018</v>
      </c>
      <c r="D108" s="18" t="s">
        <v>337</v>
      </c>
      <c r="E108" s="7"/>
      <c r="F108" s="7"/>
      <c r="G108" s="7"/>
      <c r="H108" s="7"/>
      <c r="I108" s="24">
        <v>1</v>
      </c>
      <c r="J108" s="24">
        <v>0.25</v>
      </c>
      <c r="K108" s="24">
        <v>0.75</v>
      </c>
      <c r="L108" s="21" t="s">
        <v>435</v>
      </c>
      <c r="M108" s="23" t="s">
        <v>65</v>
      </c>
      <c r="N108" s="23" t="s">
        <v>454</v>
      </c>
    </row>
    <row r="109" spans="1:14" s="8" customFormat="1" ht="30" x14ac:dyDescent="0.25">
      <c r="A109" s="7">
        <f t="shared" si="3"/>
        <v>94</v>
      </c>
      <c r="B109" s="9" t="s">
        <v>160</v>
      </c>
      <c r="C109" s="12" t="str">
        <f t="shared" si="4"/>
        <v>30.11.2011 31.05.2018</v>
      </c>
      <c r="D109" s="18" t="s">
        <v>338</v>
      </c>
      <c r="E109" s="7"/>
      <c r="F109" s="7"/>
      <c r="G109" s="7"/>
      <c r="H109" s="7"/>
      <c r="I109" s="24">
        <v>1</v>
      </c>
      <c r="J109" s="24">
        <v>0.25</v>
      </c>
      <c r="K109" s="24">
        <v>0.75</v>
      </c>
      <c r="L109" s="21" t="s">
        <v>435</v>
      </c>
      <c r="M109" s="23" t="s">
        <v>65</v>
      </c>
      <c r="N109" s="23" t="s">
        <v>449</v>
      </c>
    </row>
    <row r="110" spans="1:14" s="8" customFormat="1" ht="30" x14ac:dyDescent="0.25">
      <c r="A110" s="7">
        <f t="shared" si="3"/>
        <v>95</v>
      </c>
      <c r="B110" s="9" t="s">
        <v>161</v>
      </c>
      <c r="C110" s="12" t="str">
        <f t="shared" si="4"/>
        <v>30.11.2011 31.05.2018</v>
      </c>
      <c r="D110" s="18" t="s">
        <v>339</v>
      </c>
      <c r="E110" s="7"/>
      <c r="F110" s="7"/>
      <c r="G110" s="7"/>
      <c r="H110" s="7"/>
      <c r="I110" s="24">
        <v>1</v>
      </c>
      <c r="J110" s="24">
        <v>0.25</v>
      </c>
      <c r="K110" s="24">
        <v>0.75</v>
      </c>
      <c r="L110" s="21" t="s">
        <v>435</v>
      </c>
      <c r="M110" s="23" t="s">
        <v>65</v>
      </c>
      <c r="N110" s="23" t="s">
        <v>449</v>
      </c>
    </row>
    <row r="111" spans="1:14" s="8" customFormat="1" ht="30" x14ac:dyDescent="0.25">
      <c r="A111" s="7">
        <f t="shared" si="3"/>
        <v>96</v>
      </c>
      <c r="B111" s="9" t="s">
        <v>162</v>
      </c>
      <c r="C111" s="12" t="str">
        <f t="shared" si="4"/>
        <v>30.11.2011 31.05.2018</v>
      </c>
      <c r="D111" s="18" t="s">
        <v>340</v>
      </c>
      <c r="E111" s="7"/>
      <c r="F111" s="7"/>
      <c r="G111" s="7"/>
      <c r="H111" s="7"/>
      <c r="I111" s="24">
        <v>1</v>
      </c>
      <c r="J111" s="24">
        <v>0.25</v>
      </c>
      <c r="K111" s="24">
        <v>0.75</v>
      </c>
      <c r="L111" s="21" t="s">
        <v>435</v>
      </c>
      <c r="M111" s="23" t="s">
        <v>65</v>
      </c>
      <c r="N111" s="23" t="s">
        <v>449</v>
      </c>
    </row>
    <row r="112" spans="1:14" s="8" customFormat="1" ht="30" x14ac:dyDescent="0.25">
      <c r="A112" s="7">
        <f t="shared" si="3"/>
        <v>97</v>
      </c>
      <c r="B112" s="9" t="s">
        <v>163</v>
      </c>
      <c r="C112" s="12" t="str">
        <f t="shared" si="4"/>
        <v>30.11.2011 31.05.2018</v>
      </c>
      <c r="D112" s="18" t="s">
        <v>341</v>
      </c>
      <c r="E112" s="7"/>
      <c r="F112" s="7"/>
      <c r="G112" s="7"/>
      <c r="H112" s="7"/>
      <c r="I112" s="24">
        <v>1</v>
      </c>
      <c r="J112" s="24">
        <v>0.25</v>
      </c>
      <c r="K112" s="24">
        <v>0.75</v>
      </c>
      <c r="L112" s="21" t="s">
        <v>435</v>
      </c>
      <c r="M112" s="23" t="s">
        <v>65</v>
      </c>
      <c r="N112" s="23" t="s">
        <v>449</v>
      </c>
    </row>
    <row r="113" spans="1:14" s="8" customFormat="1" ht="30" x14ac:dyDescent="0.25">
      <c r="A113" s="7">
        <f t="shared" si="3"/>
        <v>98</v>
      </c>
      <c r="B113" s="9" t="s">
        <v>164</v>
      </c>
      <c r="C113" s="12" t="str">
        <f t="shared" si="4"/>
        <v>30.11.2011 31.05.2018</v>
      </c>
      <c r="D113" s="18" t="s">
        <v>342</v>
      </c>
      <c r="E113" s="7"/>
      <c r="F113" s="7"/>
      <c r="G113" s="7"/>
      <c r="H113" s="7"/>
      <c r="I113" s="24">
        <v>1</v>
      </c>
      <c r="J113" s="24">
        <v>0.25</v>
      </c>
      <c r="K113" s="24">
        <v>0.75</v>
      </c>
      <c r="L113" s="21" t="s">
        <v>435</v>
      </c>
      <c r="M113" s="23" t="s">
        <v>65</v>
      </c>
      <c r="N113" s="23" t="s">
        <v>449</v>
      </c>
    </row>
    <row r="114" spans="1:14" s="8" customFormat="1" ht="30" x14ac:dyDescent="0.25">
      <c r="A114" s="7">
        <f t="shared" si="3"/>
        <v>99</v>
      </c>
      <c r="B114" s="9" t="s">
        <v>165</v>
      </c>
      <c r="C114" s="12" t="str">
        <f t="shared" si="4"/>
        <v>30.11.2011 31.05.2018</v>
      </c>
      <c r="D114" s="18" t="s">
        <v>343</v>
      </c>
      <c r="E114" s="7"/>
      <c r="F114" s="7"/>
      <c r="G114" s="7"/>
      <c r="H114" s="7"/>
      <c r="I114" s="24">
        <v>1</v>
      </c>
      <c r="J114" s="24">
        <v>0.25</v>
      </c>
      <c r="K114" s="24">
        <v>0.75</v>
      </c>
      <c r="L114" s="21" t="s">
        <v>435</v>
      </c>
      <c r="M114" s="23" t="s">
        <v>65</v>
      </c>
      <c r="N114" s="23" t="s">
        <v>449</v>
      </c>
    </row>
    <row r="115" spans="1:14" s="8" customFormat="1" ht="30" x14ac:dyDescent="0.25">
      <c r="A115" s="7">
        <f t="shared" si="3"/>
        <v>100</v>
      </c>
      <c r="B115" s="9" t="s">
        <v>166</v>
      </c>
      <c r="C115" s="12" t="str">
        <f t="shared" si="4"/>
        <v>01.12.2011 31.05.2018</v>
      </c>
      <c r="D115" s="18" t="s">
        <v>344</v>
      </c>
      <c r="E115" s="7"/>
      <c r="F115" s="7"/>
      <c r="G115" s="7"/>
      <c r="H115" s="7"/>
      <c r="I115" s="24">
        <v>140.05000000000001</v>
      </c>
      <c r="J115" s="24">
        <v>71.19</v>
      </c>
      <c r="K115" s="24">
        <v>68.86</v>
      </c>
      <c r="L115" s="21" t="s">
        <v>435</v>
      </c>
      <c r="M115" s="23" t="s">
        <v>65</v>
      </c>
      <c r="N115" s="23" t="s">
        <v>451</v>
      </c>
    </row>
    <row r="116" spans="1:14" s="8" customFormat="1" ht="30" x14ac:dyDescent="0.25">
      <c r="A116" s="7">
        <f t="shared" si="3"/>
        <v>101</v>
      </c>
      <c r="B116" s="9" t="s">
        <v>167</v>
      </c>
      <c r="C116" s="12" t="str">
        <f t="shared" si="4"/>
        <v>01.12.2011 31.05.2018</v>
      </c>
      <c r="D116" s="18" t="s">
        <v>345</v>
      </c>
      <c r="E116" s="7"/>
      <c r="F116" s="7"/>
      <c r="G116" s="7"/>
      <c r="H116" s="7"/>
      <c r="I116" s="24">
        <v>133.38</v>
      </c>
      <c r="J116" s="24">
        <v>67.78</v>
      </c>
      <c r="K116" s="24">
        <v>65.599999999999994</v>
      </c>
      <c r="L116" s="21" t="s">
        <v>435</v>
      </c>
      <c r="M116" s="23" t="s">
        <v>65</v>
      </c>
      <c r="N116" s="23" t="s">
        <v>451</v>
      </c>
    </row>
    <row r="117" spans="1:14" s="8" customFormat="1" ht="30" x14ac:dyDescent="0.25">
      <c r="A117" s="7">
        <f t="shared" si="3"/>
        <v>102</v>
      </c>
      <c r="B117" s="9" t="s">
        <v>168</v>
      </c>
      <c r="C117" s="12" t="str">
        <f t="shared" si="4"/>
        <v>01.12.2011 31.05.2018</v>
      </c>
      <c r="D117" s="18" t="s">
        <v>346</v>
      </c>
      <c r="E117" s="7"/>
      <c r="F117" s="7"/>
      <c r="G117" s="7"/>
      <c r="H117" s="7"/>
      <c r="I117" s="24">
        <v>1</v>
      </c>
      <c r="J117" s="24">
        <v>0.25</v>
      </c>
      <c r="K117" s="24">
        <v>0.75</v>
      </c>
      <c r="L117" s="21" t="s">
        <v>435</v>
      </c>
      <c r="M117" s="23" t="s">
        <v>65</v>
      </c>
      <c r="N117" s="23" t="s">
        <v>451</v>
      </c>
    </row>
    <row r="118" spans="1:14" s="8" customFormat="1" ht="30" x14ac:dyDescent="0.25">
      <c r="A118" s="7">
        <f t="shared" si="3"/>
        <v>103</v>
      </c>
      <c r="B118" s="9" t="s">
        <v>169</v>
      </c>
      <c r="C118" s="12" t="str">
        <f t="shared" si="4"/>
        <v>20.04.2012 31.05.2018</v>
      </c>
      <c r="D118" s="18" t="s">
        <v>347</v>
      </c>
      <c r="E118" s="7"/>
      <c r="F118" s="7"/>
      <c r="G118" s="7"/>
      <c r="H118" s="7"/>
      <c r="I118" s="24">
        <v>1</v>
      </c>
      <c r="J118" s="24">
        <v>0.25</v>
      </c>
      <c r="K118" s="24">
        <v>0.75</v>
      </c>
      <c r="L118" s="21" t="s">
        <v>435</v>
      </c>
      <c r="M118" s="23" t="s">
        <v>65</v>
      </c>
      <c r="N118" s="23" t="s">
        <v>485</v>
      </c>
    </row>
    <row r="119" spans="1:14" s="8" customFormat="1" ht="30" x14ac:dyDescent="0.25">
      <c r="A119" s="7">
        <f t="shared" si="3"/>
        <v>104</v>
      </c>
      <c r="B119" s="9" t="s">
        <v>170</v>
      </c>
      <c r="C119" s="12" t="str">
        <f t="shared" si="4"/>
        <v>01.12.2016 31.05.2018</v>
      </c>
      <c r="D119" s="18" t="s">
        <v>348</v>
      </c>
      <c r="E119" s="7"/>
      <c r="F119" s="7"/>
      <c r="G119" s="7"/>
      <c r="H119" s="7"/>
      <c r="I119" s="24">
        <v>6482.33</v>
      </c>
      <c r="J119" s="24">
        <v>1807.87</v>
      </c>
      <c r="K119" s="24">
        <v>4674.46</v>
      </c>
      <c r="L119" s="21" t="s">
        <v>435</v>
      </c>
      <c r="M119" s="23" t="s">
        <v>65</v>
      </c>
      <c r="N119" s="23" t="s">
        <v>486</v>
      </c>
    </row>
    <row r="120" spans="1:14" s="8" customFormat="1" ht="30" x14ac:dyDescent="0.25">
      <c r="A120" s="7">
        <f t="shared" si="3"/>
        <v>105</v>
      </c>
      <c r="B120" s="9" t="s">
        <v>171</v>
      </c>
      <c r="C120" s="12" t="str">
        <f t="shared" si="4"/>
        <v>15.03.2017 31.05.2018</v>
      </c>
      <c r="D120" s="18" t="s">
        <v>349</v>
      </c>
      <c r="E120" s="7"/>
      <c r="F120" s="7"/>
      <c r="G120" s="7"/>
      <c r="H120" s="7"/>
      <c r="I120" s="24">
        <v>52332.1</v>
      </c>
      <c r="J120" s="24">
        <v>38037.699999999997</v>
      </c>
      <c r="K120" s="24">
        <v>14294.4</v>
      </c>
      <c r="L120" s="21" t="s">
        <v>435</v>
      </c>
      <c r="M120" s="23" t="s">
        <v>65</v>
      </c>
      <c r="N120" s="23" t="s">
        <v>487</v>
      </c>
    </row>
    <row r="121" spans="1:14" s="8" customFormat="1" ht="30" x14ac:dyDescent="0.25">
      <c r="A121" s="7">
        <f t="shared" si="3"/>
        <v>106</v>
      </c>
      <c r="B121" s="9" t="s">
        <v>172</v>
      </c>
      <c r="C121" s="12" t="str">
        <f t="shared" si="4"/>
        <v>30.11.2004 31.05.2018</v>
      </c>
      <c r="D121" s="18" t="s">
        <v>350</v>
      </c>
      <c r="E121" s="7"/>
      <c r="F121" s="7"/>
      <c r="G121" s="7"/>
      <c r="H121" s="7"/>
      <c r="I121" s="24">
        <v>1</v>
      </c>
      <c r="J121" s="24">
        <v>0.25</v>
      </c>
      <c r="K121" s="24">
        <v>0.75</v>
      </c>
      <c r="L121" s="21" t="s">
        <v>436</v>
      </c>
      <c r="M121" s="23" t="s">
        <v>65</v>
      </c>
      <c r="N121" s="23" t="s">
        <v>488</v>
      </c>
    </row>
    <row r="122" spans="1:14" s="8" customFormat="1" ht="30" x14ac:dyDescent="0.25">
      <c r="A122" s="7">
        <f t="shared" si="3"/>
        <v>107</v>
      </c>
      <c r="B122" s="9" t="s">
        <v>173</v>
      </c>
      <c r="C122" s="12" t="str">
        <f t="shared" si="4"/>
        <v>30.11.1999 31.05.2018</v>
      </c>
      <c r="D122" s="18" t="s">
        <v>351</v>
      </c>
      <c r="E122" s="7"/>
      <c r="F122" s="7"/>
      <c r="G122" s="7"/>
      <c r="H122" s="7"/>
      <c r="I122" s="24">
        <v>1</v>
      </c>
      <c r="J122" s="24">
        <v>0.25</v>
      </c>
      <c r="K122" s="24">
        <v>0.75</v>
      </c>
      <c r="L122" s="21" t="s">
        <v>436</v>
      </c>
      <c r="M122" s="23" t="s">
        <v>65</v>
      </c>
      <c r="N122" s="23" t="s">
        <v>489</v>
      </c>
    </row>
    <row r="123" spans="1:14" s="8" customFormat="1" ht="30" x14ac:dyDescent="0.25">
      <c r="A123" s="7">
        <f t="shared" si="3"/>
        <v>108</v>
      </c>
      <c r="B123" s="9" t="s">
        <v>174</v>
      </c>
      <c r="C123" s="12" t="str">
        <f t="shared" si="4"/>
        <v>31.12.1988 31.05.2018</v>
      </c>
      <c r="D123" s="18" t="s">
        <v>352</v>
      </c>
      <c r="E123" s="7"/>
      <c r="F123" s="7"/>
      <c r="G123" s="7"/>
      <c r="H123" s="7"/>
      <c r="I123" s="24">
        <v>1</v>
      </c>
      <c r="J123" s="24">
        <v>0.25</v>
      </c>
      <c r="K123" s="24">
        <v>0.75</v>
      </c>
      <c r="L123" s="21" t="s">
        <v>436</v>
      </c>
      <c r="M123" s="23" t="s">
        <v>65</v>
      </c>
      <c r="N123" s="23" t="s">
        <v>490</v>
      </c>
    </row>
    <row r="124" spans="1:14" s="8" customFormat="1" ht="30" x14ac:dyDescent="0.25">
      <c r="A124" s="7">
        <f t="shared" si="3"/>
        <v>109</v>
      </c>
      <c r="B124" s="9" t="s">
        <v>175</v>
      </c>
      <c r="C124" s="12" t="str">
        <f t="shared" si="4"/>
        <v>31.05.1999 31.05.2018</v>
      </c>
      <c r="D124" s="18" t="s">
        <v>353</v>
      </c>
      <c r="E124" s="7"/>
      <c r="F124" s="7"/>
      <c r="G124" s="7"/>
      <c r="H124" s="7"/>
      <c r="I124" s="24">
        <v>30315.87</v>
      </c>
      <c r="J124" s="24">
        <v>15410.55</v>
      </c>
      <c r="K124" s="24">
        <v>14905.32</v>
      </c>
      <c r="L124" s="21" t="s">
        <v>436</v>
      </c>
      <c r="M124" s="23" t="s">
        <v>65</v>
      </c>
      <c r="N124" s="23" t="s">
        <v>491</v>
      </c>
    </row>
    <row r="125" spans="1:14" s="8" customFormat="1" ht="30" x14ac:dyDescent="0.25">
      <c r="A125" s="7">
        <f t="shared" si="3"/>
        <v>110</v>
      </c>
      <c r="B125" s="9" t="s">
        <v>176</v>
      </c>
      <c r="C125" s="12" t="str">
        <f t="shared" si="4"/>
        <v>30.11.1998 31.05.2018</v>
      </c>
      <c r="D125" s="18" t="s">
        <v>354</v>
      </c>
      <c r="E125" s="7"/>
      <c r="F125" s="7"/>
      <c r="G125" s="7"/>
      <c r="H125" s="7"/>
      <c r="I125" s="24">
        <v>1</v>
      </c>
      <c r="J125" s="24">
        <v>0.25</v>
      </c>
      <c r="K125" s="24">
        <v>0.75</v>
      </c>
      <c r="L125" s="21" t="s">
        <v>436</v>
      </c>
      <c r="M125" s="23" t="s">
        <v>65</v>
      </c>
      <c r="N125" s="23" t="s">
        <v>492</v>
      </c>
    </row>
    <row r="126" spans="1:14" s="8" customFormat="1" ht="30" x14ac:dyDescent="0.25">
      <c r="A126" s="7">
        <f t="shared" si="3"/>
        <v>111</v>
      </c>
      <c r="B126" s="9" t="s">
        <v>177</v>
      </c>
      <c r="C126" s="12" t="str">
        <f t="shared" si="4"/>
        <v>30.11.1998 31.05.2018</v>
      </c>
      <c r="D126" s="18" t="s">
        <v>355</v>
      </c>
      <c r="E126" s="7"/>
      <c r="F126" s="7"/>
      <c r="G126" s="7"/>
      <c r="H126" s="7"/>
      <c r="I126" s="24">
        <v>31731.85</v>
      </c>
      <c r="J126" s="24">
        <v>16130.35</v>
      </c>
      <c r="K126" s="24">
        <v>15601.5</v>
      </c>
      <c r="L126" s="21" t="s">
        <v>436</v>
      </c>
      <c r="M126" s="23" t="s">
        <v>65</v>
      </c>
      <c r="N126" s="23" t="s">
        <v>492</v>
      </c>
    </row>
    <row r="127" spans="1:14" s="8" customFormat="1" ht="30" x14ac:dyDescent="0.25">
      <c r="A127" s="7">
        <f t="shared" si="3"/>
        <v>112</v>
      </c>
      <c r="B127" s="9" t="s">
        <v>178</v>
      </c>
      <c r="C127" s="12" t="str">
        <f t="shared" si="4"/>
        <v>01.07.1998 31.05.2018</v>
      </c>
      <c r="D127" s="18" t="s">
        <v>356</v>
      </c>
      <c r="E127" s="7"/>
      <c r="F127" s="7"/>
      <c r="G127" s="7"/>
      <c r="H127" s="7"/>
      <c r="I127" s="24">
        <v>85.81</v>
      </c>
      <c r="J127" s="24">
        <v>22.55</v>
      </c>
      <c r="K127" s="24">
        <v>63.26</v>
      </c>
      <c r="L127" s="21" t="s">
        <v>29</v>
      </c>
      <c r="M127" s="23" t="s">
        <v>65</v>
      </c>
      <c r="N127" s="23" t="s">
        <v>493</v>
      </c>
    </row>
    <row r="128" spans="1:14" s="8" customFormat="1" ht="30" x14ac:dyDescent="0.25">
      <c r="A128" s="7">
        <f t="shared" si="3"/>
        <v>113</v>
      </c>
      <c r="B128" s="9" t="s">
        <v>179</v>
      </c>
      <c r="C128" s="12" t="str">
        <f t="shared" si="4"/>
        <v>20.01.1980 31.05.2018</v>
      </c>
      <c r="D128" s="18" t="s">
        <v>357</v>
      </c>
      <c r="E128" s="7"/>
      <c r="F128" s="7"/>
      <c r="G128" s="7"/>
      <c r="H128" s="7"/>
      <c r="I128" s="24">
        <v>1</v>
      </c>
      <c r="J128" s="24">
        <v>0.49</v>
      </c>
      <c r="K128" s="24">
        <v>0.51</v>
      </c>
      <c r="L128" s="21" t="s">
        <v>29</v>
      </c>
      <c r="M128" s="23" t="s">
        <v>65</v>
      </c>
      <c r="N128" s="23" t="s">
        <v>494</v>
      </c>
    </row>
    <row r="129" spans="1:14" s="8" customFormat="1" ht="30" x14ac:dyDescent="0.25">
      <c r="A129" s="7">
        <f t="shared" si="3"/>
        <v>114</v>
      </c>
      <c r="B129" s="9" t="s">
        <v>180</v>
      </c>
      <c r="C129" s="12" t="str">
        <f t="shared" si="4"/>
        <v>01.12.1990 31.05.2018</v>
      </c>
      <c r="D129" s="18" t="s">
        <v>358</v>
      </c>
      <c r="E129" s="7"/>
      <c r="F129" s="7"/>
      <c r="G129" s="7"/>
      <c r="H129" s="7"/>
      <c r="I129" s="24">
        <v>457.64</v>
      </c>
      <c r="J129" s="24">
        <v>120.14</v>
      </c>
      <c r="K129" s="24">
        <v>337.5</v>
      </c>
      <c r="L129" s="21" t="s">
        <v>29</v>
      </c>
      <c r="M129" s="23" t="s">
        <v>65</v>
      </c>
      <c r="N129" s="23" t="s">
        <v>495</v>
      </c>
    </row>
    <row r="130" spans="1:14" s="8" customFormat="1" ht="30" x14ac:dyDescent="0.25">
      <c r="A130" s="7">
        <f t="shared" si="3"/>
        <v>115</v>
      </c>
      <c r="B130" s="9" t="s">
        <v>180</v>
      </c>
      <c r="C130" s="12" t="str">
        <f t="shared" si="4"/>
        <v>01.01.1990 31.05.2018</v>
      </c>
      <c r="D130" s="18" t="s">
        <v>359</v>
      </c>
      <c r="E130" s="7"/>
      <c r="F130" s="7"/>
      <c r="G130" s="7"/>
      <c r="H130" s="7"/>
      <c r="I130" s="24">
        <v>829.47</v>
      </c>
      <c r="J130" s="24">
        <v>217.73</v>
      </c>
      <c r="K130" s="24">
        <v>611.74</v>
      </c>
      <c r="L130" s="21" t="s">
        <v>29</v>
      </c>
      <c r="M130" s="23" t="s">
        <v>65</v>
      </c>
      <c r="N130" s="23" t="s">
        <v>446</v>
      </c>
    </row>
    <row r="131" spans="1:14" s="8" customFormat="1" ht="30" x14ac:dyDescent="0.25">
      <c r="A131" s="7">
        <f t="shared" si="3"/>
        <v>116</v>
      </c>
      <c r="B131" s="9" t="s">
        <v>180</v>
      </c>
      <c r="C131" s="12" t="str">
        <f t="shared" si="4"/>
        <v>01.01.1989 31.05.2018</v>
      </c>
      <c r="D131" s="18" t="s">
        <v>360</v>
      </c>
      <c r="E131" s="7"/>
      <c r="F131" s="7"/>
      <c r="G131" s="7"/>
      <c r="H131" s="7"/>
      <c r="I131" s="24">
        <v>808.02</v>
      </c>
      <c r="J131" s="24">
        <v>212.12</v>
      </c>
      <c r="K131" s="24">
        <v>595.9</v>
      </c>
      <c r="L131" s="21" t="s">
        <v>29</v>
      </c>
      <c r="M131" s="23" t="s">
        <v>65</v>
      </c>
      <c r="N131" s="23" t="s">
        <v>496</v>
      </c>
    </row>
    <row r="132" spans="1:14" s="8" customFormat="1" ht="30" x14ac:dyDescent="0.25">
      <c r="A132" s="7">
        <f t="shared" si="3"/>
        <v>117</v>
      </c>
      <c r="B132" s="9" t="s">
        <v>181</v>
      </c>
      <c r="C132" s="12" t="str">
        <f t="shared" si="4"/>
        <v>01.12.2011 31.05.2018</v>
      </c>
      <c r="D132" s="18" t="s">
        <v>361</v>
      </c>
      <c r="E132" s="7"/>
      <c r="F132" s="7"/>
      <c r="G132" s="7"/>
      <c r="H132" s="7"/>
      <c r="I132" s="24">
        <v>1</v>
      </c>
      <c r="J132" s="24">
        <v>0.08</v>
      </c>
      <c r="K132" s="24">
        <v>0.92</v>
      </c>
      <c r="L132" s="21" t="s">
        <v>29</v>
      </c>
      <c r="M132" s="23" t="s">
        <v>65</v>
      </c>
      <c r="N132" s="23" t="s">
        <v>451</v>
      </c>
    </row>
    <row r="133" spans="1:14" s="8" customFormat="1" ht="30" x14ac:dyDescent="0.25">
      <c r="A133" s="7">
        <f t="shared" si="3"/>
        <v>118</v>
      </c>
      <c r="B133" s="9" t="s">
        <v>182</v>
      </c>
      <c r="C133" s="12" t="str">
        <f t="shared" si="4"/>
        <v>01.07.1999 31.05.2018</v>
      </c>
      <c r="D133" s="18" t="s">
        <v>362</v>
      </c>
      <c r="E133" s="7"/>
      <c r="F133" s="7"/>
      <c r="G133" s="7"/>
      <c r="H133" s="7"/>
      <c r="I133" s="24">
        <v>92.96</v>
      </c>
      <c r="J133" s="24">
        <v>24.38</v>
      </c>
      <c r="K133" s="24">
        <v>68.58</v>
      </c>
      <c r="L133" s="21" t="s">
        <v>435</v>
      </c>
      <c r="M133" s="23" t="s">
        <v>65</v>
      </c>
      <c r="N133" s="23" t="s">
        <v>465</v>
      </c>
    </row>
    <row r="134" spans="1:14" s="8" customFormat="1" ht="30" x14ac:dyDescent="0.25">
      <c r="A134" s="7">
        <f t="shared" si="3"/>
        <v>119</v>
      </c>
      <c r="B134" s="9" t="s">
        <v>183</v>
      </c>
      <c r="C134" s="12" t="str">
        <f t="shared" si="4"/>
        <v>01.05.1995 31.05.2018</v>
      </c>
      <c r="D134" s="18" t="s">
        <v>363</v>
      </c>
      <c r="E134" s="7"/>
      <c r="F134" s="7"/>
      <c r="G134" s="7"/>
      <c r="H134" s="7"/>
      <c r="I134" s="24">
        <v>6.82</v>
      </c>
      <c r="J134" s="24">
        <v>1.77</v>
      </c>
      <c r="K134" s="24">
        <v>5.05</v>
      </c>
      <c r="L134" s="21" t="s">
        <v>58</v>
      </c>
      <c r="M134" s="23" t="s">
        <v>65</v>
      </c>
      <c r="N134" s="23" t="s">
        <v>497</v>
      </c>
    </row>
    <row r="135" spans="1:14" s="8" customFormat="1" ht="30" x14ac:dyDescent="0.25">
      <c r="A135" s="7">
        <f t="shared" si="3"/>
        <v>120</v>
      </c>
      <c r="B135" s="9" t="s">
        <v>183</v>
      </c>
      <c r="C135" s="12" t="str">
        <f t="shared" si="4"/>
        <v>01.05.1995 31.05.2018</v>
      </c>
      <c r="D135" s="18" t="s">
        <v>364</v>
      </c>
      <c r="E135" s="7"/>
      <c r="F135" s="7"/>
      <c r="G135" s="7"/>
      <c r="H135" s="7"/>
      <c r="I135" s="24">
        <v>6.82</v>
      </c>
      <c r="J135" s="24">
        <v>1.77</v>
      </c>
      <c r="K135" s="24">
        <v>5.05</v>
      </c>
      <c r="L135" s="21" t="s">
        <v>58</v>
      </c>
      <c r="M135" s="23" t="s">
        <v>65</v>
      </c>
      <c r="N135" s="23" t="s">
        <v>497</v>
      </c>
    </row>
    <row r="136" spans="1:14" s="8" customFormat="1" ht="45" x14ac:dyDescent="0.25">
      <c r="A136" s="7">
        <f t="shared" si="3"/>
        <v>121</v>
      </c>
      <c r="B136" s="9" t="s">
        <v>184</v>
      </c>
      <c r="C136" s="12" t="str">
        <f t="shared" si="4"/>
        <v>31.01.2018 31.05.2018</v>
      </c>
      <c r="D136" s="18" t="s">
        <v>365</v>
      </c>
      <c r="E136" s="7"/>
      <c r="F136" s="7"/>
      <c r="G136" s="7"/>
      <c r="H136" s="7"/>
      <c r="I136" s="24">
        <v>8694.4699999999993</v>
      </c>
      <c r="J136" s="24">
        <v>4083.82</v>
      </c>
      <c r="K136" s="24">
        <v>4610.6499999999996</v>
      </c>
      <c r="L136" s="21" t="s">
        <v>58</v>
      </c>
      <c r="M136" s="23" t="s">
        <v>65</v>
      </c>
      <c r="N136" s="23" t="s">
        <v>498</v>
      </c>
    </row>
    <row r="137" spans="1:14" s="8" customFormat="1" ht="30" x14ac:dyDescent="0.25">
      <c r="A137" s="7">
        <f t="shared" si="3"/>
        <v>122</v>
      </c>
      <c r="B137" s="9" t="s">
        <v>185</v>
      </c>
      <c r="C137" s="12" t="str">
        <f t="shared" si="4"/>
        <v>01.09.1992 31.05.2018</v>
      </c>
      <c r="D137" s="18" t="s">
        <v>366</v>
      </c>
      <c r="E137" s="7"/>
      <c r="F137" s="7"/>
      <c r="G137" s="7"/>
      <c r="H137" s="7"/>
      <c r="I137" s="24">
        <v>1</v>
      </c>
      <c r="J137" s="24">
        <v>0.25</v>
      </c>
      <c r="K137" s="24">
        <v>0.75</v>
      </c>
      <c r="L137" s="21" t="s">
        <v>58</v>
      </c>
      <c r="M137" s="23" t="s">
        <v>65</v>
      </c>
      <c r="N137" s="23" t="s">
        <v>499</v>
      </c>
    </row>
    <row r="138" spans="1:14" s="8" customFormat="1" ht="30" x14ac:dyDescent="0.25">
      <c r="A138" s="7">
        <f t="shared" si="3"/>
        <v>123</v>
      </c>
      <c r="B138" s="9" t="s">
        <v>186</v>
      </c>
      <c r="C138" s="12" t="str">
        <f t="shared" si="4"/>
        <v>01.09.1992 31.05.2018</v>
      </c>
      <c r="D138" s="18" t="s">
        <v>367</v>
      </c>
      <c r="E138" s="7"/>
      <c r="F138" s="7"/>
      <c r="G138" s="7"/>
      <c r="H138" s="7"/>
      <c r="I138" s="24">
        <v>1</v>
      </c>
      <c r="J138" s="24">
        <v>0.25</v>
      </c>
      <c r="K138" s="24">
        <v>0.75</v>
      </c>
      <c r="L138" s="21" t="s">
        <v>58</v>
      </c>
      <c r="M138" s="23" t="s">
        <v>65</v>
      </c>
      <c r="N138" s="23" t="s">
        <v>499</v>
      </c>
    </row>
    <row r="139" spans="1:14" s="8" customFormat="1" ht="30" x14ac:dyDescent="0.25">
      <c r="A139" s="7">
        <f t="shared" si="3"/>
        <v>124</v>
      </c>
      <c r="B139" s="9" t="s">
        <v>187</v>
      </c>
      <c r="C139" s="12" t="str">
        <f t="shared" si="4"/>
        <v>01.09.1992 31.05.2018</v>
      </c>
      <c r="D139" s="18" t="s">
        <v>368</v>
      </c>
      <c r="E139" s="7"/>
      <c r="F139" s="7"/>
      <c r="G139" s="7"/>
      <c r="H139" s="7"/>
      <c r="I139" s="24">
        <v>1</v>
      </c>
      <c r="J139" s="24">
        <v>0.25</v>
      </c>
      <c r="K139" s="24">
        <v>0.75</v>
      </c>
      <c r="L139" s="21" t="s">
        <v>58</v>
      </c>
      <c r="M139" s="23" t="s">
        <v>65</v>
      </c>
      <c r="N139" s="23" t="s">
        <v>499</v>
      </c>
    </row>
    <row r="140" spans="1:14" s="8" customFormat="1" ht="30" x14ac:dyDescent="0.25">
      <c r="A140" s="7">
        <f t="shared" si="3"/>
        <v>125</v>
      </c>
      <c r="B140" s="9" t="s">
        <v>188</v>
      </c>
      <c r="C140" s="12" t="str">
        <f t="shared" si="4"/>
        <v>01.08.1995 31.05.2018</v>
      </c>
      <c r="D140" s="18" t="s">
        <v>369</v>
      </c>
      <c r="E140" s="7"/>
      <c r="F140" s="7"/>
      <c r="G140" s="7"/>
      <c r="H140" s="7"/>
      <c r="I140" s="24">
        <v>1</v>
      </c>
      <c r="J140" s="24">
        <v>0.25</v>
      </c>
      <c r="K140" s="24">
        <v>0.75</v>
      </c>
      <c r="L140" s="21" t="s">
        <v>58</v>
      </c>
      <c r="M140" s="23" t="s">
        <v>65</v>
      </c>
      <c r="N140" s="23" t="s">
        <v>500</v>
      </c>
    </row>
    <row r="141" spans="1:14" s="8" customFormat="1" ht="30" x14ac:dyDescent="0.25">
      <c r="A141" s="7">
        <f t="shared" si="3"/>
        <v>126</v>
      </c>
      <c r="B141" s="9" t="s">
        <v>189</v>
      </c>
      <c r="C141" s="12" t="str">
        <f t="shared" si="4"/>
        <v>02.03.1994 31.05.2018</v>
      </c>
      <c r="D141" s="18" t="s">
        <v>370</v>
      </c>
      <c r="E141" s="7"/>
      <c r="F141" s="7"/>
      <c r="G141" s="7"/>
      <c r="H141" s="7"/>
      <c r="I141" s="24">
        <v>1</v>
      </c>
      <c r="J141" s="24">
        <v>0.25</v>
      </c>
      <c r="K141" s="24">
        <v>0.75</v>
      </c>
      <c r="L141" s="21" t="s">
        <v>58</v>
      </c>
      <c r="M141" s="23" t="s">
        <v>65</v>
      </c>
      <c r="N141" s="23" t="s">
        <v>501</v>
      </c>
    </row>
    <row r="142" spans="1:14" s="8" customFormat="1" ht="30" x14ac:dyDescent="0.25">
      <c r="A142" s="7">
        <f t="shared" si="3"/>
        <v>127</v>
      </c>
      <c r="B142" s="9" t="s">
        <v>190</v>
      </c>
      <c r="C142" s="12" t="str">
        <f t="shared" si="4"/>
        <v>01.12.1998 31.05.2018</v>
      </c>
      <c r="D142" s="18" t="s">
        <v>371</v>
      </c>
      <c r="E142" s="7"/>
      <c r="F142" s="7"/>
      <c r="G142" s="7"/>
      <c r="H142" s="7"/>
      <c r="I142" s="24">
        <v>75330</v>
      </c>
      <c r="J142" s="24">
        <v>38292.75</v>
      </c>
      <c r="K142" s="24">
        <v>37037.25</v>
      </c>
      <c r="L142" s="21" t="s">
        <v>58</v>
      </c>
      <c r="M142" s="23" t="s">
        <v>65</v>
      </c>
      <c r="N142" s="23" t="s">
        <v>443</v>
      </c>
    </row>
    <row r="143" spans="1:14" s="8" customFormat="1" ht="30" x14ac:dyDescent="0.25">
      <c r="A143" s="7">
        <f t="shared" si="3"/>
        <v>128</v>
      </c>
      <c r="B143" s="9" t="s">
        <v>191</v>
      </c>
      <c r="C143" s="12" t="str">
        <f t="shared" si="4"/>
        <v>01.01.1981 31.05.2018</v>
      </c>
      <c r="D143" s="18" t="s">
        <v>372</v>
      </c>
      <c r="E143" s="7"/>
      <c r="F143" s="7"/>
      <c r="G143" s="7"/>
      <c r="H143" s="7"/>
      <c r="I143" s="24">
        <v>1</v>
      </c>
      <c r="J143" s="24">
        <v>0.25</v>
      </c>
      <c r="K143" s="24">
        <v>0.75</v>
      </c>
      <c r="L143" s="21" t="s">
        <v>58</v>
      </c>
      <c r="M143" s="23" t="s">
        <v>65</v>
      </c>
      <c r="N143" s="23" t="s">
        <v>502</v>
      </c>
    </row>
    <row r="144" spans="1:14" s="8" customFormat="1" ht="30" x14ac:dyDescent="0.25">
      <c r="A144" s="7">
        <f t="shared" si="3"/>
        <v>129</v>
      </c>
      <c r="B144" s="9" t="s">
        <v>192</v>
      </c>
      <c r="C144" s="12" t="str">
        <f t="shared" si="4"/>
        <v>01.05.1991 31.05.2018</v>
      </c>
      <c r="D144" s="18" t="s">
        <v>373</v>
      </c>
      <c r="E144" s="7"/>
      <c r="F144" s="7"/>
      <c r="G144" s="7"/>
      <c r="H144" s="7"/>
      <c r="I144" s="24">
        <v>1</v>
      </c>
      <c r="J144" s="24">
        <v>0.19</v>
      </c>
      <c r="K144" s="24">
        <v>0.81</v>
      </c>
      <c r="L144" s="21" t="s">
        <v>58</v>
      </c>
      <c r="M144" s="23" t="s">
        <v>65</v>
      </c>
      <c r="N144" s="23" t="s">
        <v>503</v>
      </c>
    </row>
    <row r="145" spans="1:14" s="8" customFormat="1" ht="30" x14ac:dyDescent="0.25">
      <c r="A145" s="7">
        <f t="shared" si="3"/>
        <v>130</v>
      </c>
      <c r="B145" s="9" t="s">
        <v>193</v>
      </c>
      <c r="C145" s="12" t="str">
        <f t="shared" si="4"/>
        <v>01.12.1998 31.05.2018</v>
      </c>
      <c r="D145" s="18" t="s">
        <v>374</v>
      </c>
      <c r="E145" s="7"/>
      <c r="F145" s="7"/>
      <c r="G145" s="7"/>
      <c r="H145" s="7"/>
      <c r="I145" s="24">
        <v>1</v>
      </c>
      <c r="J145" s="24">
        <v>0.25</v>
      </c>
      <c r="K145" s="24">
        <v>0.75</v>
      </c>
      <c r="L145" s="21" t="s">
        <v>58</v>
      </c>
      <c r="M145" s="23" t="s">
        <v>65</v>
      </c>
      <c r="N145" s="23" t="s">
        <v>443</v>
      </c>
    </row>
    <row r="146" spans="1:14" s="8" customFormat="1" ht="30" x14ac:dyDescent="0.25">
      <c r="A146" s="7">
        <f t="shared" ref="A146:A203" si="5">A145+1</f>
        <v>131</v>
      </c>
      <c r="B146" s="9" t="s">
        <v>194</v>
      </c>
      <c r="C146" s="12" t="str">
        <f t="shared" si="4"/>
        <v>01.09.1992 31.05.2018</v>
      </c>
      <c r="D146" s="18" t="s">
        <v>375</v>
      </c>
      <c r="E146" s="7"/>
      <c r="F146" s="7"/>
      <c r="G146" s="7"/>
      <c r="H146" s="7"/>
      <c r="I146" s="24">
        <v>1</v>
      </c>
      <c r="J146" s="24">
        <v>0.25</v>
      </c>
      <c r="K146" s="24">
        <v>0.75</v>
      </c>
      <c r="L146" s="21" t="s">
        <v>58</v>
      </c>
      <c r="M146" s="23" t="s">
        <v>65</v>
      </c>
      <c r="N146" s="23" t="s">
        <v>499</v>
      </c>
    </row>
    <row r="147" spans="1:14" s="8" customFormat="1" ht="30" x14ac:dyDescent="0.25">
      <c r="A147" s="7">
        <f t="shared" si="5"/>
        <v>132</v>
      </c>
      <c r="B147" s="9" t="s">
        <v>195</v>
      </c>
      <c r="C147" s="12" t="str">
        <f t="shared" si="4"/>
        <v>01.12.1992 31.05.2018</v>
      </c>
      <c r="D147" s="18" t="s">
        <v>376</v>
      </c>
      <c r="E147" s="7"/>
      <c r="F147" s="7"/>
      <c r="G147" s="7"/>
      <c r="H147" s="7"/>
      <c r="I147" s="24">
        <v>1</v>
      </c>
      <c r="J147" s="24">
        <v>0.25</v>
      </c>
      <c r="K147" s="24">
        <v>0.75</v>
      </c>
      <c r="L147" s="21" t="s">
        <v>58</v>
      </c>
      <c r="M147" s="23" t="s">
        <v>65</v>
      </c>
      <c r="N147" s="23" t="s">
        <v>478</v>
      </c>
    </row>
    <row r="148" spans="1:14" s="8" customFormat="1" ht="30" x14ac:dyDescent="0.25">
      <c r="A148" s="7">
        <f t="shared" si="5"/>
        <v>133</v>
      </c>
      <c r="B148" s="9" t="s">
        <v>196</v>
      </c>
      <c r="C148" s="12" t="str">
        <f t="shared" ref="C148:C203" si="6">LEFT(N148,10)&amp;" "&amp;LEFT(M148,10)</f>
        <v>01.12.1993 31.05.2018</v>
      </c>
      <c r="D148" s="18" t="s">
        <v>377</v>
      </c>
      <c r="E148" s="7"/>
      <c r="F148" s="7"/>
      <c r="G148" s="7"/>
      <c r="H148" s="7"/>
      <c r="I148" s="24">
        <v>1</v>
      </c>
      <c r="J148" s="24">
        <v>0.25</v>
      </c>
      <c r="K148" s="24">
        <v>0.75</v>
      </c>
      <c r="L148" s="21" t="s">
        <v>58</v>
      </c>
      <c r="M148" s="23" t="s">
        <v>65</v>
      </c>
      <c r="N148" s="23" t="s">
        <v>473</v>
      </c>
    </row>
    <row r="149" spans="1:14" s="8" customFormat="1" ht="30" x14ac:dyDescent="0.25">
      <c r="A149" s="7">
        <f t="shared" si="5"/>
        <v>134</v>
      </c>
      <c r="B149" s="9" t="s">
        <v>197</v>
      </c>
      <c r="C149" s="12" t="str">
        <f t="shared" si="6"/>
        <v>01.12.1993 31.05.2018</v>
      </c>
      <c r="D149" s="18" t="s">
        <v>378</v>
      </c>
      <c r="E149" s="7"/>
      <c r="F149" s="7"/>
      <c r="G149" s="7"/>
      <c r="H149" s="7"/>
      <c r="I149" s="24">
        <v>1</v>
      </c>
      <c r="J149" s="24">
        <v>0.25</v>
      </c>
      <c r="K149" s="24">
        <v>0.75</v>
      </c>
      <c r="L149" s="21" t="s">
        <v>58</v>
      </c>
      <c r="M149" s="23" t="s">
        <v>65</v>
      </c>
      <c r="N149" s="23" t="s">
        <v>473</v>
      </c>
    </row>
    <row r="150" spans="1:14" s="8" customFormat="1" ht="30" x14ac:dyDescent="0.25">
      <c r="A150" s="7">
        <f t="shared" si="5"/>
        <v>135</v>
      </c>
      <c r="B150" s="9" t="s">
        <v>198</v>
      </c>
      <c r="C150" s="12" t="str">
        <f t="shared" si="6"/>
        <v>01.12.1993 31.05.2018</v>
      </c>
      <c r="D150" s="18" t="s">
        <v>379</v>
      </c>
      <c r="E150" s="7"/>
      <c r="F150" s="7"/>
      <c r="G150" s="7"/>
      <c r="H150" s="7"/>
      <c r="I150" s="24">
        <v>1</v>
      </c>
      <c r="J150" s="24">
        <v>0.25</v>
      </c>
      <c r="K150" s="24">
        <v>0.75</v>
      </c>
      <c r="L150" s="21" t="s">
        <v>58</v>
      </c>
      <c r="M150" s="23" t="s">
        <v>65</v>
      </c>
      <c r="N150" s="23" t="s">
        <v>473</v>
      </c>
    </row>
    <row r="151" spans="1:14" s="8" customFormat="1" ht="30" x14ac:dyDescent="0.25">
      <c r="A151" s="7">
        <f t="shared" si="5"/>
        <v>136</v>
      </c>
      <c r="B151" s="9" t="s">
        <v>199</v>
      </c>
      <c r="C151" s="12" t="str">
        <f t="shared" si="6"/>
        <v>01.12.1993 31.05.2018</v>
      </c>
      <c r="D151" s="18" t="s">
        <v>380</v>
      </c>
      <c r="E151" s="7"/>
      <c r="F151" s="7"/>
      <c r="G151" s="7"/>
      <c r="H151" s="7"/>
      <c r="I151" s="24">
        <v>1</v>
      </c>
      <c r="J151" s="24">
        <v>0.25</v>
      </c>
      <c r="K151" s="24">
        <v>0.75</v>
      </c>
      <c r="L151" s="21" t="s">
        <v>58</v>
      </c>
      <c r="M151" s="23" t="s">
        <v>65</v>
      </c>
      <c r="N151" s="23" t="s">
        <v>473</v>
      </c>
    </row>
    <row r="152" spans="1:14" s="8" customFormat="1" ht="30" x14ac:dyDescent="0.25">
      <c r="A152" s="7">
        <f t="shared" si="5"/>
        <v>137</v>
      </c>
      <c r="B152" s="9" t="s">
        <v>200</v>
      </c>
      <c r="C152" s="12" t="str">
        <f t="shared" si="6"/>
        <v>01.03.1994 31.05.2018</v>
      </c>
      <c r="D152" s="18" t="s">
        <v>381</v>
      </c>
      <c r="E152" s="7"/>
      <c r="F152" s="7"/>
      <c r="G152" s="7"/>
      <c r="H152" s="7"/>
      <c r="I152" s="24">
        <v>1</v>
      </c>
      <c r="J152" s="24">
        <v>0.25</v>
      </c>
      <c r="K152" s="24">
        <v>0.75</v>
      </c>
      <c r="L152" s="21" t="s">
        <v>58</v>
      </c>
      <c r="M152" s="23" t="s">
        <v>65</v>
      </c>
      <c r="N152" s="23" t="s">
        <v>472</v>
      </c>
    </row>
    <row r="153" spans="1:14" s="8" customFormat="1" ht="30" x14ac:dyDescent="0.25">
      <c r="A153" s="7">
        <f t="shared" si="5"/>
        <v>138</v>
      </c>
      <c r="B153" s="9" t="s">
        <v>201</v>
      </c>
      <c r="C153" s="12" t="str">
        <f t="shared" si="6"/>
        <v>01.03.1994 31.05.2018</v>
      </c>
      <c r="D153" s="18" t="s">
        <v>382</v>
      </c>
      <c r="E153" s="7"/>
      <c r="F153" s="7"/>
      <c r="G153" s="7"/>
      <c r="H153" s="7"/>
      <c r="I153" s="24">
        <v>1</v>
      </c>
      <c r="J153" s="24">
        <v>0.25</v>
      </c>
      <c r="K153" s="24">
        <v>0.75</v>
      </c>
      <c r="L153" s="21" t="s">
        <v>58</v>
      </c>
      <c r="M153" s="23" t="s">
        <v>65</v>
      </c>
      <c r="N153" s="23" t="s">
        <v>472</v>
      </c>
    </row>
    <row r="154" spans="1:14" s="8" customFormat="1" ht="30" x14ac:dyDescent="0.25">
      <c r="A154" s="7">
        <f t="shared" si="5"/>
        <v>139</v>
      </c>
      <c r="B154" s="9" t="s">
        <v>202</v>
      </c>
      <c r="C154" s="12" t="str">
        <f t="shared" si="6"/>
        <v>01.01.1997 31.05.2018</v>
      </c>
      <c r="D154" s="18" t="s">
        <v>383</v>
      </c>
      <c r="E154" s="7"/>
      <c r="F154" s="7"/>
      <c r="G154" s="7"/>
      <c r="H154" s="7"/>
      <c r="I154" s="24">
        <v>1</v>
      </c>
      <c r="J154" s="24">
        <v>0.25</v>
      </c>
      <c r="K154" s="24">
        <v>0.75</v>
      </c>
      <c r="L154" s="21" t="s">
        <v>58</v>
      </c>
      <c r="M154" s="23" t="s">
        <v>65</v>
      </c>
      <c r="N154" s="23" t="s">
        <v>482</v>
      </c>
    </row>
    <row r="155" spans="1:14" s="8" customFormat="1" ht="30" x14ac:dyDescent="0.25">
      <c r="A155" s="7">
        <f t="shared" si="5"/>
        <v>140</v>
      </c>
      <c r="B155" s="9" t="s">
        <v>203</v>
      </c>
      <c r="C155" s="12" t="str">
        <f t="shared" si="6"/>
        <v>01.01.1992 31.05.2018</v>
      </c>
      <c r="D155" s="18" t="s">
        <v>384</v>
      </c>
      <c r="E155" s="7"/>
      <c r="F155" s="7"/>
      <c r="G155" s="7"/>
      <c r="H155" s="7"/>
      <c r="I155" s="24">
        <v>1</v>
      </c>
      <c r="J155" s="24">
        <v>0.25</v>
      </c>
      <c r="K155" s="24">
        <v>0.75</v>
      </c>
      <c r="L155" s="21" t="s">
        <v>58</v>
      </c>
      <c r="M155" s="23" t="s">
        <v>65</v>
      </c>
      <c r="N155" s="23" t="s">
        <v>469</v>
      </c>
    </row>
    <row r="156" spans="1:14" s="8" customFormat="1" ht="30" x14ac:dyDescent="0.25">
      <c r="A156" s="7">
        <f t="shared" si="5"/>
        <v>141</v>
      </c>
      <c r="B156" s="9" t="s">
        <v>204</v>
      </c>
      <c r="C156" s="12" t="str">
        <f t="shared" si="6"/>
        <v>01.01.1992 31.05.2018</v>
      </c>
      <c r="D156" s="18" t="s">
        <v>385</v>
      </c>
      <c r="E156" s="7"/>
      <c r="F156" s="7"/>
      <c r="G156" s="7"/>
      <c r="H156" s="7"/>
      <c r="I156" s="24">
        <v>1</v>
      </c>
      <c r="J156" s="24">
        <v>0.25</v>
      </c>
      <c r="K156" s="24">
        <v>0.75</v>
      </c>
      <c r="L156" s="21" t="s">
        <v>58</v>
      </c>
      <c r="M156" s="23" t="s">
        <v>65</v>
      </c>
      <c r="N156" s="23" t="s">
        <v>469</v>
      </c>
    </row>
    <row r="157" spans="1:14" s="8" customFormat="1" ht="30" x14ac:dyDescent="0.25">
      <c r="A157" s="7">
        <f t="shared" si="5"/>
        <v>142</v>
      </c>
      <c r="B157" s="9" t="s">
        <v>205</v>
      </c>
      <c r="C157" s="12" t="str">
        <f t="shared" si="6"/>
        <v>01.01.1995 31.05.2018</v>
      </c>
      <c r="D157" s="18" t="s">
        <v>386</v>
      </c>
      <c r="E157" s="7"/>
      <c r="F157" s="7"/>
      <c r="G157" s="7"/>
      <c r="H157" s="7"/>
      <c r="I157" s="24">
        <v>1</v>
      </c>
      <c r="J157" s="24">
        <v>0.25</v>
      </c>
      <c r="K157" s="24">
        <v>0.75</v>
      </c>
      <c r="L157" s="21" t="s">
        <v>58</v>
      </c>
      <c r="M157" s="23" t="s">
        <v>65</v>
      </c>
      <c r="N157" s="23" t="s">
        <v>504</v>
      </c>
    </row>
    <row r="158" spans="1:14" s="8" customFormat="1" ht="30" x14ac:dyDescent="0.25">
      <c r="A158" s="7">
        <f t="shared" si="5"/>
        <v>143</v>
      </c>
      <c r="B158" s="9" t="s">
        <v>206</v>
      </c>
      <c r="C158" s="12" t="str">
        <f t="shared" si="6"/>
        <v>01.05.1996 31.05.2018</v>
      </c>
      <c r="D158" s="18" t="s">
        <v>387</v>
      </c>
      <c r="E158" s="7"/>
      <c r="F158" s="7"/>
      <c r="G158" s="7"/>
      <c r="H158" s="7"/>
      <c r="I158" s="24">
        <v>1</v>
      </c>
      <c r="J158" s="24">
        <v>0.25</v>
      </c>
      <c r="K158" s="24">
        <v>0.75</v>
      </c>
      <c r="L158" s="21" t="s">
        <v>58</v>
      </c>
      <c r="M158" s="23" t="s">
        <v>65</v>
      </c>
      <c r="N158" s="23" t="s">
        <v>505</v>
      </c>
    </row>
    <row r="159" spans="1:14" s="8" customFormat="1" ht="30" x14ac:dyDescent="0.25">
      <c r="A159" s="7">
        <f t="shared" si="5"/>
        <v>144</v>
      </c>
      <c r="B159" s="9" t="s">
        <v>207</v>
      </c>
      <c r="C159" s="12" t="str">
        <f t="shared" si="6"/>
        <v>01.11.1998 31.05.2018</v>
      </c>
      <c r="D159" s="18" t="s">
        <v>388</v>
      </c>
      <c r="E159" s="7"/>
      <c r="F159" s="7"/>
      <c r="G159" s="7"/>
      <c r="H159" s="7"/>
      <c r="I159" s="24">
        <v>1</v>
      </c>
      <c r="J159" s="24">
        <v>0.25</v>
      </c>
      <c r="K159" s="24">
        <v>0.75</v>
      </c>
      <c r="L159" s="21" t="s">
        <v>58</v>
      </c>
      <c r="M159" s="23" t="s">
        <v>65</v>
      </c>
      <c r="N159" s="23" t="s">
        <v>506</v>
      </c>
    </row>
    <row r="160" spans="1:14" s="8" customFormat="1" ht="30" x14ac:dyDescent="0.25">
      <c r="A160" s="7">
        <f t="shared" si="5"/>
        <v>145</v>
      </c>
      <c r="B160" s="9" t="s">
        <v>208</v>
      </c>
      <c r="C160" s="12" t="str">
        <f t="shared" si="6"/>
        <v>01.03.1997 31.05.2018</v>
      </c>
      <c r="D160" s="18" t="s">
        <v>389</v>
      </c>
      <c r="E160" s="7"/>
      <c r="F160" s="7"/>
      <c r="G160" s="7"/>
      <c r="H160" s="7"/>
      <c r="I160" s="24">
        <v>22.51</v>
      </c>
      <c r="J160" s="24">
        <v>4.09</v>
      </c>
      <c r="K160" s="24">
        <v>18.420000000000002</v>
      </c>
      <c r="L160" s="21" t="s">
        <v>58</v>
      </c>
      <c r="M160" s="23" t="s">
        <v>65</v>
      </c>
      <c r="N160" s="23" t="s">
        <v>62</v>
      </c>
    </row>
    <row r="161" spans="1:14" s="8" customFormat="1" ht="30" x14ac:dyDescent="0.25">
      <c r="A161" s="7">
        <f t="shared" si="5"/>
        <v>146</v>
      </c>
      <c r="B161" s="9" t="s">
        <v>183</v>
      </c>
      <c r="C161" s="12" t="str">
        <f t="shared" si="6"/>
        <v>01.01.1997 31.05.2018</v>
      </c>
      <c r="D161" s="18" t="s">
        <v>390</v>
      </c>
      <c r="E161" s="7"/>
      <c r="F161" s="7"/>
      <c r="G161" s="7"/>
      <c r="H161" s="7"/>
      <c r="I161" s="24">
        <v>20.45</v>
      </c>
      <c r="J161" s="24">
        <v>5.36</v>
      </c>
      <c r="K161" s="24">
        <v>15.09</v>
      </c>
      <c r="L161" s="21" t="s">
        <v>58</v>
      </c>
      <c r="M161" s="23" t="s">
        <v>65</v>
      </c>
      <c r="N161" s="23" t="s">
        <v>482</v>
      </c>
    </row>
    <row r="162" spans="1:14" s="8" customFormat="1" ht="30" x14ac:dyDescent="0.25">
      <c r="A162" s="7">
        <f t="shared" si="5"/>
        <v>147</v>
      </c>
      <c r="B162" s="9" t="s">
        <v>209</v>
      </c>
      <c r="C162" s="12" t="str">
        <f t="shared" si="6"/>
        <v>01.01.1997 31.05.2018</v>
      </c>
      <c r="D162" s="18" t="s">
        <v>391</v>
      </c>
      <c r="E162" s="7"/>
      <c r="F162" s="7"/>
      <c r="G162" s="7"/>
      <c r="H162" s="7"/>
      <c r="I162" s="24">
        <v>143.01</v>
      </c>
      <c r="J162" s="24">
        <v>37.549999999999997</v>
      </c>
      <c r="K162" s="24">
        <v>105.46</v>
      </c>
      <c r="L162" s="21" t="s">
        <v>58</v>
      </c>
      <c r="M162" s="23" t="s">
        <v>65</v>
      </c>
      <c r="N162" s="23" t="s">
        <v>482</v>
      </c>
    </row>
    <row r="163" spans="1:14" s="8" customFormat="1" ht="30" x14ac:dyDescent="0.25">
      <c r="A163" s="7">
        <f t="shared" si="5"/>
        <v>148</v>
      </c>
      <c r="B163" s="9" t="s">
        <v>210</v>
      </c>
      <c r="C163" s="12" t="str">
        <f t="shared" si="6"/>
        <v>01.10.1997 31.05.2018</v>
      </c>
      <c r="D163" s="18" t="s">
        <v>392</v>
      </c>
      <c r="E163" s="7"/>
      <c r="F163" s="7"/>
      <c r="G163" s="7"/>
      <c r="H163" s="7"/>
      <c r="I163" s="24">
        <v>74.98</v>
      </c>
      <c r="J163" s="24">
        <v>19.66</v>
      </c>
      <c r="K163" s="24">
        <v>55.32</v>
      </c>
      <c r="L163" s="21" t="s">
        <v>58</v>
      </c>
      <c r="M163" s="23" t="s">
        <v>65</v>
      </c>
      <c r="N163" s="23" t="s">
        <v>507</v>
      </c>
    </row>
    <row r="164" spans="1:14" s="8" customFormat="1" ht="30" x14ac:dyDescent="0.25">
      <c r="A164" s="7">
        <f t="shared" si="5"/>
        <v>149</v>
      </c>
      <c r="B164" s="9" t="s">
        <v>211</v>
      </c>
      <c r="C164" s="12" t="str">
        <f t="shared" si="6"/>
        <v>01.10.1997 31.05.2018</v>
      </c>
      <c r="D164" s="18" t="s">
        <v>393</v>
      </c>
      <c r="E164" s="7"/>
      <c r="F164" s="7"/>
      <c r="G164" s="7"/>
      <c r="H164" s="7"/>
      <c r="I164" s="24">
        <v>40.9</v>
      </c>
      <c r="J164" s="24">
        <v>10.71</v>
      </c>
      <c r="K164" s="24">
        <v>30.19</v>
      </c>
      <c r="L164" s="21" t="s">
        <v>58</v>
      </c>
      <c r="M164" s="23" t="s">
        <v>65</v>
      </c>
      <c r="N164" s="23" t="s">
        <v>507</v>
      </c>
    </row>
    <row r="165" spans="1:14" s="8" customFormat="1" ht="30" x14ac:dyDescent="0.25">
      <c r="A165" s="7">
        <f t="shared" si="5"/>
        <v>150</v>
      </c>
      <c r="B165" s="9" t="s">
        <v>211</v>
      </c>
      <c r="C165" s="12" t="str">
        <f t="shared" si="6"/>
        <v>01.10.1997 31.05.2018</v>
      </c>
      <c r="D165" s="18" t="s">
        <v>394</v>
      </c>
      <c r="E165" s="7"/>
      <c r="F165" s="7"/>
      <c r="G165" s="7"/>
      <c r="H165" s="7"/>
      <c r="I165" s="24">
        <v>40.9</v>
      </c>
      <c r="J165" s="24">
        <v>10.71</v>
      </c>
      <c r="K165" s="24">
        <v>30.19</v>
      </c>
      <c r="L165" s="21" t="s">
        <v>58</v>
      </c>
      <c r="M165" s="23" t="s">
        <v>65</v>
      </c>
      <c r="N165" s="23" t="s">
        <v>507</v>
      </c>
    </row>
    <row r="166" spans="1:14" s="8" customFormat="1" ht="30" x14ac:dyDescent="0.25">
      <c r="A166" s="7">
        <f t="shared" si="5"/>
        <v>151</v>
      </c>
      <c r="B166" s="9" t="s">
        <v>211</v>
      </c>
      <c r="C166" s="12" t="str">
        <f t="shared" si="6"/>
        <v>01.10.1997 31.05.2018</v>
      </c>
      <c r="D166" s="18" t="s">
        <v>395</v>
      </c>
      <c r="E166" s="7"/>
      <c r="F166" s="7"/>
      <c r="G166" s="7"/>
      <c r="H166" s="7"/>
      <c r="I166" s="24">
        <v>40.9</v>
      </c>
      <c r="J166" s="24">
        <v>10.71</v>
      </c>
      <c r="K166" s="24">
        <v>30.19</v>
      </c>
      <c r="L166" s="21" t="s">
        <v>58</v>
      </c>
      <c r="M166" s="23" t="s">
        <v>65</v>
      </c>
      <c r="N166" s="23" t="s">
        <v>507</v>
      </c>
    </row>
    <row r="167" spans="1:14" s="8" customFormat="1" ht="30" x14ac:dyDescent="0.25">
      <c r="A167" s="7">
        <f t="shared" si="5"/>
        <v>152</v>
      </c>
      <c r="B167" s="9" t="s">
        <v>212</v>
      </c>
      <c r="C167" s="12" t="str">
        <f t="shared" si="6"/>
        <v>01.02.1994 31.05.2018</v>
      </c>
      <c r="D167" s="18" t="s">
        <v>396</v>
      </c>
      <c r="E167" s="7"/>
      <c r="F167" s="7"/>
      <c r="G167" s="7"/>
      <c r="H167" s="7"/>
      <c r="I167" s="24">
        <v>1</v>
      </c>
      <c r="J167" s="24">
        <v>0.25</v>
      </c>
      <c r="K167" s="24">
        <v>0.75</v>
      </c>
      <c r="L167" s="21" t="s">
        <v>58</v>
      </c>
      <c r="M167" s="23" t="s">
        <v>65</v>
      </c>
      <c r="N167" s="23" t="s">
        <v>508</v>
      </c>
    </row>
    <row r="168" spans="1:14" s="8" customFormat="1" ht="30" x14ac:dyDescent="0.25">
      <c r="A168" s="7">
        <f t="shared" si="5"/>
        <v>153</v>
      </c>
      <c r="B168" s="9" t="s">
        <v>213</v>
      </c>
      <c r="C168" s="12" t="str">
        <f t="shared" si="6"/>
        <v>01.05.1993 31.05.2018</v>
      </c>
      <c r="D168" s="18" t="s">
        <v>397</v>
      </c>
      <c r="E168" s="7"/>
      <c r="F168" s="7"/>
      <c r="G168" s="7"/>
      <c r="H168" s="7"/>
      <c r="I168" s="24">
        <v>1</v>
      </c>
      <c r="J168" s="24">
        <v>0.25</v>
      </c>
      <c r="K168" s="24">
        <v>0.75</v>
      </c>
      <c r="L168" s="21" t="s">
        <v>58</v>
      </c>
      <c r="M168" s="23" t="s">
        <v>65</v>
      </c>
      <c r="N168" s="23" t="s">
        <v>509</v>
      </c>
    </row>
    <row r="169" spans="1:14" s="8" customFormat="1" ht="30" x14ac:dyDescent="0.25">
      <c r="A169" s="7">
        <f t="shared" si="5"/>
        <v>154</v>
      </c>
      <c r="B169" s="9" t="s">
        <v>214</v>
      </c>
      <c r="C169" s="12" t="str">
        <f t="shared" si="6"/>
        <v>01.05.1993 31.05.2018</v>
      </c>
      <c r="D169" s="18" t="s">
        <v>398</v>
      </c>
      <c r="E169" s="7"/>
      <c r="F169" s="7"/>
      <c r="G169" s="7"/>
      <c r="H169" s="7"/>
      <c r="I169" s="24">
        <v>31731.85</v>
      </c>
      <c r="J169" s="24">
        <v>16130.35</v>
      </c>
      <c r="K169" s="24">
        <v>15601.5</v>
      </c>
      <c r="L169" s="21" t="s">
        <v>58</v>
      </c>
      <c r="M169" s="23" t="s">
        <v>65</v>
      </c>
      <c r="N169" s="23" t="s">
        <v>509</v>
      </c>
    </row>
    <row r="170" spans="1:14" s="8" customFormat="1" ht="30" x14ac:dyDescent="0.25">
      <c r="A170" s="7">
        <f t="shared" si="5"/>
        <v>155</v>
      </c>
      <c r="B170" s="9" t="s">
        <v>215</v>
      </c>
      <c r="C170" s="12" t="str">
        <f t="shared" si="6"/>
        <v>01.12.1995 31.05.2018</v>
      </c>
      <c r="D170" s="18" t="s">
        <v>399</v>
      </c>
      <c r="E170" s="7"/>
      <c r="F170" s="7"/>
      <c r="G170" s="7"/>
      <c r="H170" s="7"/>
      <c r="I170" s="24">
        <v>1</v>
      </c>
      <c r="J170" s="24">
        <v>0.25</v>
      </c>
      <c r="K170" s="24">
        <v>0.75</v>
      </c>
      <c r="L170" s="21" t="s">
        <v>58</v>
      </c>
      <c r="M170" s="23" t="s">
        <v>65</v>
      </c>
      <c r="N170" s="23" t="s">
        <v>510</v>
      </c>
    </row>
    <row r="171" spans="1:14" s="8" customFormat="1" ht="30" x14ac:dyDescent="0.25">
      <c r="A171" s="7">
        <f t="shared" si="5"/>
        <v>156</v>
      </c>
      <c r="B171" s="9" t="s">
        <v>216</v>
      </c>
      <c r="C171" s="12" t="str">
        <f t="shared" si="6"/>
        <v>01.12.1995 31.05.2018</v>
      </c>
      <c r="D171" s="18" t="s">
        <v>400</v>
      </c>
      <c r="E171" s="7"/>
      <c r="F171" s="7"/>
      <c r="G171" s="7"/>
      <c r="H171" s="7"/>
      <c r="I171" s="24">
        <v>1</v>
      </c>
      <c r="J171" s="24">
        <v>0.25</v>
      </c>
      <c r="K171" s="24">
        <v>0.75</v>
      </c>
      <c r="L171" s="21" t="s">
        <v>58</v>
      </c>
      <c r="M171" s="23" t="s">
        <v>65</v>
      </c>
      <c r="N171" s="23" t="s">
        <v>510</v>
      </c>
    </row>
    <row r="172" spans="1:14" s="8" customFormat="1" ht="30" x14ac:dyDescent="0.25">
      <c r="A172" s="7">
        <f t="shared" si="5"/>
        <v>157</v>
      </c>
      <c r="B172" s="9" t="s">
        <v>217</v>
      </c>
      <c r="C172" s="12" t="str">
        <f t="shared" si="6"/>
        <v>01.12.1994 31.05.2018</v>
      </c>
      <c r="D172" s="18" t="s">
        <v>401</v>
      </c>
      <c r="E172" s="7"/>
      <c r="F172" s="7"/>
      <c r="G172" s="7"/>
      <c r="H172" s="7"/>
      <c r="I172" s="24">
        <v>1</v>
      </c>
      <c r="J172" s="24">
        <v>0.25</v>
      </c>
      <c r="K172" s="24">
        <v>0.75</v>
      </c>
      <c r="L172" s="21" t="s">
        <v>58</v>
      </c>
      <c r="M172" s="23" t="s">
        <v>65</v>
      </c>
      <c r="N172" s="23" t="s">
        <v>511</v>
      </c>
    </row>
    <row r="173" spans="1:14" s="8" customFormat="1" ht="30" x14ac:dyDescent="0.25">
      <c r="A173" s="7">
        <f t="shared" si="5"/>
        <v>158</v>
      </c>
      <c r="B173" s="9" t="s">
        <v>218</v>
      </c>
      <c r="C173" s="12" t="str">
        <f t="shared" si="6"/>
        <v>01.12.1994 31.05.2018</v>
      </c>
      <c r="D173" s="18" t="s">
        <v>402</v>
      </c>
      <c r="E173" s="7"/>
      <c r="F173" s="7"/>
      <c r="G173" s="7"/>
      <c r="H173" s="7"/>
      <c r="I173" s="24">
        <v>66694.91</v>
      </c>
      <c r="J173" s="24">
        <v>33903.25</v>
      </c>
      <c r="K173" s="24">
        <v>32791.660000000003</v>
      </c>
      <c r="L173" s="21" t="s">
        <v>58</v>
      </c>
      <c r="M173" s="23" t="s">
        <v>65</v>
      </c>
      <c r="N173" s="23" t="s">
        <v>511</v>
      </c>
    </row>
    <row r="174" spans="1:14" s="8" customFormat="1" ht="30" x14ac:dyDescent="0.25">
      <c r="A174" s="7">
        <f t="shared" si="5"/>
        <v>159</v>
      </c>
      <c r="B174" s="9" t="s">
        <v>219</v>
      </c>
      <c r="C174" s="12" t="str">
        <f t="shared" si="6"/>
        <v>01.12.1991 31.05.2018</v>
      </c>
      <c r="D174" s="18" t="s">
        <v>403</v>
      </c>
      <c r="E174" s="7"/>
      <c r="F174" s="7"/>
      <c r="G174" s="7"/>
      <c r="H174" s="7"/>
      <c r="I174" s="24">
        <v>1</v>
      </c>
      <c r="J174" s="24">
        <v>0.25</v>
      </c>
      <c r="K174" s="24">
        <v>0.75</v>
      </c>
      <c r="L174" s="21" t="s">
        <v>58</v>
      </c>
      <c r="M174" s="23" t="s">
        <v>65</v>
      </c>
      <c r="N174" s="23" t="s">
        <v>512</v>
      </c>
    </row>
    <row r="175" spans="1:14" s="8" customFormat="1" ht="30" x14ac:dyDescent="0.25">
      <c r="A175" s="7">
        <f t="shared" si="5"/>
        <v>160</v>
      </c>
      <c r="B175" s="9" t="s">
        <v>220</v>
      </c>
      <c r="C175" s="12" t="str">
        <f t="shared" si="6"/>
        <v>01.12.1993 31.05.2018</v>
      </c>
      <c r="D175" s="18" t="s">
        <v>404</v>
      </c>
      <c r="E175" s="7"/>
      <c r="F175" s="7"/>
      <c r="G175" s="7"/>
      <c r="H175" s="7"/>
      <c r="I175" s="24">
        <v>1</v>
      </c>
      <c r="J175" s="24">
        <v>0.25</v>
      </c>
      <c r="K175" s="24">
        <v>0.75</v>
      </c>
      <c r="L175" s="21" t="s">
        <v>58</v>
      </c>
      <c r="M175" s="23" t="s">
        <v>65</v>
      </c>
      <c r="N175" s="23" t="s">
        <v>473</v>
      </c>
    </row>
    <row r="176" spans="1:14" s="8" customFormat="1" ht="30" x14ac:dyDescent="0.25">
      <c r="A176" s="7">
        <f t="shared" si="5"/>
        <v>161</v>
      </c>
      <c r="B176" s="9" t="s">
        <v>221</v>
      </c>
      <c r="C176" s="12" t="str">
        <f t="shared" si="6"/>
        <v>01.08.1988 31.05.2018</v>
      </c>
      <c r="D176" s="18" t="s">
        <v>405</v>
      </c>
      <c r="E176" s="7"/>
      <c r="F176" s="7"/>
      <c r="G176" s="7"/>
      <c r="H176" s="7"/>
      <c r="I176" s="24">
        <v>56589.62</v>
      </c>
      <c r="J176" s="24">
        <v>28766.38</v>
      </c>
      <c r="K176" s="24">
        <v>27823.24</v>
      </c>
      <c r="L176" s="21" t="s">
        <v>58</v>
      </c>
      <c r="M176" s="23" t="s">
        <v>65</v>
      </c>
      <c r="N176" s="23" t="s">
        <v>513</v>
      </c>
    </row>
    <row r="177" spans="1:14" s="8" customFormat="1" ht="30" x14ac:dyDescent="0.25">
      <c r="A177" s="7">
        <f t="shared" si="5"/>
        <v>162</v>
      </c>
      <c r="B177" s="9" t="s">
        <v>222</v>
      </c>
      <c r="C177" s="12" t="str">
        <f t="shared" si="6"/>
        <v>01.03.1993 31.05.2018</v>
      </c>
      <c r="D177" s="18" t="s">
        <v>406</v>
      </c>
      <c r="E177" s="7"/>
      <c r="F177" s="7"/>
      <c r="G177" s="7"/>
      <c r="H177" s="7"/>
      <c r="I177" s="24">
        <v>1</v>
      </c>
      <c r="J177" s="24">
        <v>0.25</v>
      </c>
      <c r="K177" s="24">
        <v>0.75</v>
      </c>
      <c r="L177" s="21" t="s">
        <v>58</v>
      </c>
      <c r="M177" s="23" t="s">
        <v>65</v>
      </c>
      <c r="N177" s="23" t="s">
        <v>442</v>
      </c>
    </row>
    <row r="178" spans="1:14" s="8" customFormat="1" ht="30" x14ac:dyDescent="0.25">
      <c r="A178" s="7">
        <f t="shared" si="5"/>
        <v>163</v>
      </c>
      <c r="B178" s="9" t="s">
        <v>223</v>
      </c>
      <c r="C178" s="12" t="str">
        <f t="shared" si="6"/>
        <v>01.03.1993 31.05.2018</v>
      </c>
      <c r="D178" s="18" t="s">
        <v>407</v>
      </c>
      <c r="E178" s="7"/>
      <c r="F178" s="7"/>
      <c r="G178" s="7"/>
      <c r="H178" s="7"/>
      <c r="I178" s="24">
        <v>1</v>
      </c>
      <c r="J178" s="24">
        <v>0.25</v>
      </c>
      <c r="K178" s="24">
        <v>0.75</v>
      </c>
      <c r="L178" s="21" t="s">
        <v>58</v>
      </c>
      <c r="M178" s="23" t="s">
        <v>65</v>
      </c>
      <c r="N178" s="23" t="s">
        <v>442</v>
      </c>
    </row>
    <row r="179" spans="1:14" s="8" customFormat="1" ht="30" x14ac:dyDescent="0.25">
      <c r="A179" s="7">
        <f t="shared" si="5"/>
        <v>164</v>
      </c>
      <c r="B179" s="9" t="s">
        <v>224</v>
      </c>
      <c r="C179" s="12" t="str">
        <f t="shared" si="6"/>
        <v>01.12.1994 31.05.2018</v>
      </c>
      <c r="D179" s="18" t="s">
        <v>408</v>
      </c>
      <c r="E179" s="7"/>
      <c r="F179" s="7"/>
      <c r="G179" s="7"/>
      <c r="H179" s="7"/>
      <c r="I179" s="24">
        <v>1318.87</v>
      </c>
      <c r="J179" s="24">
        <v>619.47</v>
      </c>
      <c r="K179" s="24">
        <v>699.4</v>
      </c>
      <c r="L179" s="21" t="s">
        <v>58</v>
      </c>
      <c r="M179" s="23" t="s">
        <v>65</v>
      </c>
      <c r="N179" s="23" t="s">
        <v>511</v>
      </c>
    </row>
    <row r="180" spans="1:14" s="8" customFormat="1" ht="30" x14ac:dyDescent="0.25">
      <c r="A180" s="7">
        <f t="shared" si="5"/>
        <v>165</v>
      </c>
      <c r="B180" s="9" t="s">
        <v>225</v>
      </c>
      <c r="C180" s="12" t="str">
        <f t="shared" si="6"/>
        <v>01.12.1994 31.05.2018</v>
      </c>
      <c r="D180" s="18" t="s">
        <v>409</v>
      </c>
      <c r="E180" s="7"/>
      <c r="F180" s="7"/>
      <c r="G180" s="7"/>
      <c r="H180" s="7"/>
      <c r="I180" s="24">
        <v>1</v>
      </c>
      <c r="J180" s="24">
        <v>0.49</v>
      </c>
      <c r="K180" s="24">
        <v>0.51</v>
      </c>
      <c r="L180" s="21" t="s">
        <v>58</v>
      </c>
      <c r="M180" s="23" t="s">
        <v>65</v>
      </c>
      <c r="N180" s="23" t="s">
        <v>511</v>
      </c>
    </row>
    <row r="181" spans="1:14" s="8" customFormat="1" ht="30" x14ac:dyDescent="0.25">
      <c r="A181" s="7">
        <f t="shared" si="5"/>
        <v>166</v>
      </c>
      <c r="B181" s="9" t="s">
        <v>226</v>
      </c>
      <c r="C181" s="12" t="str">
        <f t="shared" si="6"/>
        <v>01.12.1994 31.05.2018</v>
      </c>
      <c r="D181" s="18" t="s">
        <v>410</v>
      </c>
      <c r="E181" s="7"/>
      <c r="F181" s="7"/>
      <c r="G181" s="7"/>
      <c r="H181" s="7"/>
      <c r="I181" s="24">
        <v>1</v>
      </c>
      <c r="J181" s="24">
        <v>0.19</v>
      </c>
      <c r="K181" s="24">
        <v>0.81</v>
      </c>
      <c r="L181" s="21" t="s">
        <v>58</v>
      </c>
      <c r="M181" s="23" t="s">
        <v>65</v>
      </c>
      <c r="N181" s="23" t="s">
        <v>511</v>
      </c>
    </row>
    <row r="182" spans="1:14" s="8" customFormat="1" ht="30" x14ac:dyDescent="0.25">
      <c r="A182" s="7">
        <f t="shared" si="5"/>
        <v>167</v>
      </c>
      <c r="B182" s="9" t="s">
        <v>227</v>
      </c>
      <c r="C182" s="12" t="str">
        <f t="shared" si="6"/>
        <v>19.09.2013 31.05.2018</v>
      </c>
      <c r="D182" s="18" t="s">
        <v>411</v>
      </c>
      <c r="E182" s="7"/>
      <c r="F182" s="7"/>
      <c r="G182" s="7"/>
      <c r="H182" s="7"/>
      <c r="I182" s="24">
        <v>2244.09</v>
      </c>
      <c r="J182" s="24">
        <v>1140.76</v>
      </c>
      <c r="K182" s="24">
        <v>1103.33</v>
      </c>
      <c r="L182" s="21" t="s">
        <v>58</v>
      </c>
      <c r="M182" s="23" t="s">
        <v>65</v>
      </c>
      <c r="N182" s="23" t="s">
        <v>514</v>
      </c>
    </row>
    <row r="183" spans="1:14" s="8" customFormat="1" ht="30" x14ac:dyDescent="0.25">
      <c r="A183" s="7">
        <f t="shared" si="5"/>
        <v>168</v>
      </c>
      <c r="B183" s="9" t="s">
        <v>228</v>
      </c>
      <c r="C183" s="12" t="str">
        <f t="shared" si="6"/>
        <v>02.04.2012 31.05.2018</v>
      </c>
      <c r="D183" s="18" t="s">
        <v>412</v>
      </c>
      <c r="E183" s="7"/>
      <c r="F183" s="7"/>
      <c r="G183" s="7"/>
      <c r="H183" s="7"/>
      <c r="I183" s="24">
        <v>1</v>
      </c>
      <c r="J183" s="24">
        <v>0.49</v>
      </c>
      <c r="K183" s="24">
        <v>0.51</v>
      </c>
      <c r="L183" s="21" t="s">
        <v>58</v>
      </c>
      <c r="M183" s="23" t="s">
        <v>65</v>
      </c>
      <c r="N183" s="23" t="s">
        <v>515</v>
      </c>
    </row>
    <row r="184" spans="1:14" s="8" customFormat="1" ht="30" x14ac:dyDescent="0.25">
      <c r="A184" s="7">
        <f t="shared" si="5"/>
        <v>169</v>
      </c>
      <c r="B184" s="9" t="s">
        <v>229</v>
      </c>
      <c r="C184" s="12" t="str">
        <f t="shared" si="6"/>
        <v>09.10.2017 31.05.2018</v>
      </c>
      <c r="D184" s="18" t="s">
        <v>413</v>
      </c>
      <c r="E184" s="7"/>
      <c r="F184" s="7"/>
      <c r="G184" s="7"/>
      <c r="H184" s="7"/>
      <c r="I184" s="24">
        <v>98.56</v>
      </c>
      <c r="J184" s="24">
        <v>5.65</v>
      </c>
      <c r="K184" s="24">
        <v>92.91</v>
      </c>
      <c r="L184" s="21" t="s">
        <v>58</v>
      </c>
      <c r="M184" s="23" t="s">
        <v>65</v>
      </c>
      <c r="N184" s="23" t="s">
        <v>516</v>
      </c>
    </row>
    <row r="185" spans="1:14" s="8" customFormat="1" ht="30" x14ac:dyDescent="0.25">
      <c r="A185" s="7">
        <f t="shared" si="5"/>
        <v>170</v>
      </c>
      <c r="B185" s="9" t="s">
        <v>230</v>
      </c>
      <c r="C185" s="12" t="str">
        <f t="shared" si="6"/>
        <v>01.04.1996 31.05.2018</v>
      </c>
      <c r="D185" s="18" t="s">
        <v>414</v>
      </c>
      <c r="E185" s="7"/>
      <c r="F185" s="7"/>
      <c r="G185" s="7"/>
      <c r="H185" s="7"/>
      <c r="I185" s="24">
        <v>1</v>
      </c>
      <c r="J185" s="24">
        <v>0.25</v>
      </c>
      <c r="K185" s="24">
        <v>0.75</v>
      </c>
      <c r="L185" s="21" t="s">
        <v>58</v>
      </c>
      <c r="M185" s="23" t="s">
        <v>65</v>
      </c>
      <c r="N185" s="23" t="s">
        <v>517</v>
      </c>
    </row>
    <row r="186" spans="1:14" s="8" customFormat="1" ht="30" x14ac:dyDescent="0.25">
      <c r="A186" s="7">
        <f t="shared" si="5"/>
        <v>171</v>
      </c>
      <c r="B186" s="9" t="s">
        <v>231</v>
      </c>
      <c r="C186" s="12" t="str">
        <f t="shared" si="6"/>
        <v>01.12.1996 31.05.2018</v>
      </c>
      <c r="D186" s="18" t="s">
        <v>415</v>
      </c>
      <c r="E186" s="7"/>
      <c r="F186" s="7"/>
      <c r="G186" s="7"/>
      <c r="H186" s="7"/>
      <c r="I186" s="24">
        <v>70676.13</v>
      </c>
      <c r="J186" s="24">
        <v>35927.050000000003</v>
      </c>
      <c r="K186" s="24">
        <v>34749.08</v>
      </c>
      <c r="L186" s="21" t="s">
        <v>58</v>
      </c>
      <c r="M186" s="23" t="s">
        <v>65</v>
      </c>
      <c r="N186" s="23" t="s">
        <v>518</v>
      </c>
    </row>
    <row r="187" spans="1:14" s="8" customFormat="1" ht="30" x14ac:dyDescent="0.25">
      <c r="A187" s="7">
        <f t="shared" si="5"/>
        <v>172</v>
      </c>
      <c r="B187" s="9" t="s">
        <v>232</v>
      </c>
      <c r="C187" s="12" t="str">
        <f t="shared" si="6"/>
        <v>01.01.1997 31.05.2018</v>
      </c>
      <c r="D187" s="18" t="s">
        <v>416</v>
      </c>
      <c r="E187" s="7"/>
      <c r="F187" s="7"/>
      <c r="G187" s="7"/>
      <c r="H187" s="7"/>
      <c r="I187" s="24">
        <v>1269.79</v>
      </c>
      <c r="J187" s="24">
        <v>645.5</v>
      </c>
      <c r="K187" s="24">
        <v>624.29</v>
      </c>
      <c r="L187" s="21" t="s">
        <v>58</v>
      </c>
      <c r="M187" s="23" t="s">
        <v>65</v>
      </c>
      <c r="N187" s="23" t="s">
        <v>482</v>
      </c>
    </row>
    <row r="188" spans="1:14" s="8" customFormat="1" ht="30" x14ac:dyDescent="0.25">
      <c r="A188" s="7">
        <f t="shared" si="5"/>
        <v>173</v>
      </c>
      <c r="B188" s="9" t="s">
        <v>233</v>
      </c>
      <c r="C188" s="12" t="str">
        <f t="shared" si="6"/>
        <v>01.08.1997 31.05.2018</v>
      </c>
      <c r="D188" s="18" t="s">
        <v>417</v>
      </c>
      <c r="E188" s="7"/>
      <c r="F188" s="7"/>
      <c r="G188" s="7"/>
      <c r="H188" s="7"/>
      <c r="I188" s="24">
        <v>1</v>
      </c>
      <c r="J188" s="24">
        <v>0.49</v>
      </c>
      <c r="K188" s="24">
        <v>0.51</v>
      </c>
      <c r="L188" s="21" t="s">
        <v>58</v>
      </c>
      <c r="M188" s="23" t="s">
        <v>65</v>
      </c>
      <c r="N188" s="23" t="s">
        <v>519</v>
      </c>
    </row>
    <row r="189" spans="1:14" s="8" customFormat="1" ht="30" x14ac:dyDescent="0.25">
      <c r="A189" s="7">
        <f t="shared" si="5"/>
        <v>174</v>
      </c>
      <c r="B189" s="9" t="s">
        <v>234</v>
      </c>
      <c r="C189" s="12" t="str">
        <f t="shared" si="6"/>
        <v>01.08.1997 31.05.2018</v>
      </c>
      <c r="D189" s="18" t="s">
        <v>418</v>
      </c>
      <c r="E189" s="7"/>
      <c r="F189" s="7"/>
      <c r="G189" s="7"/>
      <c r="H189" s="7"/>
      <c r="I189" s="24">
        <v>1</v>
      </c>
      <c r="J189" s="24">
        <v>0.19</v>
      </c>
      <c r="K189" s="24">
        <v>0.81</v>
      </c>
      <c r="L189" s="21" t="s">
        <v>58</v>
      </c>
      <c r="M189" s="23" t="s">
        <v>65</v>
      </c>
      <c r="N189" s="23" t="s">
        <v>519</v>
      </c>
    </row>
    <row r="190" spans="1:14" s="8" customFormat="1" ht="30" x14ac:dyDescent="0.25">
      <c r="A190" s="7">
        <f t="shared" si="5"/>
        <v>175</v>
      </c>
      <c r="B190" s="9" t="s">
        <v>235</v>
      </c>
      <c r="C190" s="12" t="str">
        <f t="shared" si="6"/>
        <v>01.01.1996 31.05.2018</v>
      </c>
      <c r="D190" s="18" t="s">
        <v>419</v>
      </c>
      <c r="E190" s="7"/>
      <c r="F190" s="7"/>
      <c r="G190" s="7"/>
      <c r="H190" s="7"/>
      <c r="I190" s="24">
        <v>1</v>
      </c>
      <c r="J190" s="24">
        <v>0.19</v>
      </c>
      <c r="K190" s="24">
        <v>0.81</v>
      </c>
      <c r="L190" s="21" t="s">
        <v>58</v>
      </c>
      <c r="M190" s="23" t="s">
        <v>65</v>
      </c>
      <c r="N190" s="23" t="s">
        <v>481</v>
      </c>
    </row>
    <row r="191" spans="1:14" s="8" customFormat="1" ht="30" x14ac:dyDescent="0.25">
      <c r="A191" s="7">
        <f t="shared" si="5"/>
        <v>176</v>
      </c>
      <c r="B191" s="9" t="s">
        <v>236</v>
      </c>
      <c r="C191" s="12" t="str">
        <f t="shared" si="6"/>
        <v>01.07.2009 31.05.2018</v>
      </c>
      <c r="D191" s="18" t="s">
        <v>420</v>
      </c>
      <c r="E191" s="7"/>
      <c r="F191" s="7"/>
      <c r="G191" s="7"/>
      <c r="H191" s="7"/>
      <c r="I191" s="24">
        <v>1</v>
      </c>
      <c r="J191" s="24">
        <v>0.08</v>
      </c>
      <c r="K191" s="24">
        <v>0.92</v>
      </c>
      <c r="L191" s="21" t="s">
        <v>58</v>
      </c>
      <c r="M191" s="23" t="s">
        <v>65</v>
      </c>
      <c r="N191" s="23" t="s">
        <v>520</v>
      </c>
    </row>
    <row r="192" spans="1:14" s="8" customFormat="1" ht="30" x14ac:dyDescent="0.25">
      <c r="A192" s="7">
        <f t="shared" si="5"/>
        <v>177</v>
      </c>
      <c r="B192" s="9" t="s">
        <v>237</v>
      </c>
      <c r="C192" s="12" t="str">
        <f t="shared" si="6"/>
        <v>01.05.1993 31.05.2018</v>
      </c>
      <c r="D192" s="18" t="s">
        <v>421</v>
      </c>
      <c r="E192" s="7"/>
      <c r="F192" s="7"/>
      <c r="G192" s="7"/>
      <c r="H192" s="7"/>
      <c r="I192" s="24">
        <v>1</v>
      </c>
      <c r="J192" s="24">
        <v>0.25</v>
      </c>
      <c r="K192" s="24">
        <v>0.75</v>
      </c>
      <c r="L192" s="21" t="s">
        <v>58</v>
      </c>
      <c r="M192" s="23" t="s">
        <v>65</v>
      </c>
      <c r="N192" s="23" t="s">
        <v>509</v>
      </c>
    </row>
    <row r="193" spans="1:14" s="8" customFormat="1" ht="30" x14ac:dyDescent="0.25">
      <c r="A193" s="7">
        <f t="shared" si="5"/>
        <v>178</v>
      </c>
      <c r="B193" s="9" t="s">
        <v>238</v>
      </c>
      <c r="C193" s="12" t="str">
        <f t="shared" si="6"/>
        <v>01.01.1992 31.05.2018</v>
      </c>
      <c r="D193" s="18" t="s">
        <v>422</v>
      </c>
      <c r="E193" s="7"/>
      <c r="F193" s="7"/>
      <c r="G193" s="7"/>
      <c r="H193" s="7"/>
      <c r="I193" s="24">
        <v>1</v>
      </c>
      <c r="J193" s="24">
        <v>0.25</v>
      </c>
      <c r="K193" s="24">
        <v>0.75</v>
      </c>
      <c r="L193" s="21" t="s">
        <v>436</v>
      </c>
      <c r="M193" s="23" t="s">
        <v>65</v>
      </c>
      <c r="N193" s="23" t="s">
        <v>469</v>
      </c>
    </row>
    <row r="194" spans="1:14" s="8" customFormat="1" ht="30" x14ac:dyDescent="0.25">
      <c r="A194" s="7">
        <f t="shared" si="5"/>
        <v>179</v>
      </c>
      <c r="B194" s="9" t="s">
        <v>239</v>
      </c>
      <c r="C194" s="12" t="str">
        <f t="shared" si="6"/>
        <v>01.01.1988 31.05.2018</v>
      </c>
      <c r="D194" s="18" t="s">
        <v>423</v>
      </c>
      <c r="E194" s="7"/>
      <c r="F194" s="7"/>
      <c r="G194" s="7"/>
      <c r="H194" s="7"/>
      <c r="I194" s="24">
        <v>2183600.79</v>
      </c>
      <c r="J194" s="24">
        <v>77051.53</v>
      </c>
      <c r="K194" s="24">
        <v>2106549.2599999998</v>
      </c>
      <c r="L194" s="21" t="s">
        <v>29</v>
      </c>
      <c r="M194" s="23" t="s">
        <v>65</v>
      </c>
      <c r="N194" s="23" t="s">
        <v>521</v>
      </c>
    </row>
    <row r="195" spans="1:14" s="8" customFormat="1" ht="30" x14ac:dyDescent="0.25">
      <c r="A195" s="7">
        <f t="shared" si="5"/>
        <v>180</v>
      </c>
      <c r="B195" s="9" t="s">
        <v>240</v>
      </c>
      <c r="C195" s="12" t="str">
        <f t="shared" si="6"/>
        <v>01.01.1988 31.05.2018</v>
      </c>
      <c r="D195" s="18" t="s">
        <v>424</v>
      </c>
      <c r="E195" s="7"/>
      <c r="F195" s="7"/>
      <c r="G195" s="7"/>
      <c r="H195" s="7"/>
      <c r="I195" s="24">
        <v>111644.93</v>
      </c>
      <c r="J195" s="24">
        <v>3939.53</v>
      </c>
      <c r="K195" s="24">
        <v>107705.4</v>
      </c>
      <c r="L195" s="21" t="s">
        <v>29</v>
      </c>
      <c r="M195" s="23" t="s">
        <v>65</v>
      </c>
      <c r="N195" s="23" t="s">
        <v>521</v>
      </c>
    </row>
    <row r="196" spans="1:14" s="8" customFormat="1" ht="30" x14ac:dyDescent="0.25">
      <c r="A196" s="7">
        <f t="shared" si="5"/>
        <v>181</v>
      </c>
      <c r="B196" s="9" t="s">
        <v>241</v>
      </c>
      <c r="C196" s="12" t="str">
        <f t="shared" si="6"/>
        <v>01.01.1988 31.05.2018</v>
      </c>
      <c r="D196" s="18" t="s">
        <v>425</v>
      </c>
      <c r="E196" s="7"/>
      <c r="F196" s="7"/>
      <c r="G196" s="7"/>
      <c r="H196" s="7"/>
      <c r="I196" s="24">
        <v>21953.85</v>
      </c>
      <c r="J196" s="24">
        <v>1941.26</v>
      </c>
      <c r="K196" s="24">
        <v>20012.59</v>
      </c>
      <c r="L196" s="21" t="s">
        <v>29</v>
      </c>
      <c r="M196" s="23" t="s">
        <v>65</v>
      </c>
      <c r="N196" s="23" t="s">
        <v>521</v>
      </c>
    </row>
    <row r="197" spans="1:14" s="8" customFormat="1" ht="30" x14ac:dyDescent="0.25">
      <c r="A197" s="7">
        <f t="shared" si="5"/>
        <v>182</v>
      </c>
      <c r="B197" s="9" t="s">
        <v>242</v>
      </c>
      <c r="C197" s="12" t="str">
        <f t="shared" si="6"/>
        <v>01.01.1988 31.05.2018</v>
      </c>
      <c r="D197" s="18" t="s">
        <v>426</v>
      </c>
      <c r="E197" s="7"/>
      <c r="F197" s="7"/>
      <c r="G197" s="7"/>
      <c r="H197" s="7"/>
      <c r="I197" s="24">
        <v>3410.26</v>
      </c>
      <c r="J197" s="24">
        <v>301.52999999999997</v>
      </c>
      <c r="K197" s="24">
        <v>3108.73</v>
      </c>
      <c r="L197" s="21" t="s">
        <v>29</v>
      </c>
      <c r="M197" s="23" t="s">
        <v>65</v>
      </c>
      <c r="N197" s="23" t="s">
        <v>521</v>
      </c>
    </row>
    <row r="198" spans="1:14" s="8" customFormat="1" ht="30" x14ac:dyDescent="0.25">
      <c r="A198" s="7">
        <f t="shared" si="5"/>
        <v>183</v>
      </c>
      <c r="B198" s="9" t="s">
        <v>242</v>
      </c>
      <c r="C198" s="12" t="str">
        <f t="shared" si="6"/>
        <v>01.01.1988 31.05.2018</v>
      </c>
      <c r="D198" s="18" t="s">
        <v>427</v>
      </c>
      <c r="E198" s="7"/>
      <c r="F198" s="7"/>
      <c r="G198" s="7"/>
      <c r="H198" s="7"/>
      <c r="I198" s="24">
        <v>3410.26</v>
      </c>
      <c r="J198" s="24">
        <v>301.52999999999997</v>
      </c>
      <c r="K198" s="24">
        <v>3108.73</v>
      </c>
      <c r="L198" s="21" t="s">
        <v>29</v>
      </c>
      <c r="M198" s="23" t="s">
        <v>65</v>
      </c>
      <c r="N198" s="23" t="s">
        <v>521</v>
      </c>
    </row>
    <row r="199" spans="1:14" s="8" customFormat="1" ht="30" x14ac:dyDescent="0.25">
      <c r="A199" s="7">
        <f t="shared" si="5"/>
        <v>184</v>
      </c>
      <c r="B199" s="9" t="s">
        <v>242</v>
      </c>
      <c r="C199" s="12" t="str">
        <f t="shared" si="6"/>
        <v>01.01.1988 31.05.2018</v>
      </c>
      <c r="D199" s="18" t="s">
        <v>428</v>
      </c>
      <c r="E199" s="7"/>
      <c r="F199" s="7"/>
      <c r="G199" s="7"/>
      <c r="H199" s="7"/>
      <c r="I199" s="24">
        <v>3410.26</v>
      </c>
      <c r="J199" s="24">
        <v>301.52999999999997</v>
      </c>
      <c r="K199" s="24">
        <v>3108.73</v>
      </c>
      <c r="L199" s="21" t="s">
        <v>29</v>
      </c>
      <c r="M199" s="23" t="s">
        <v>65</v>
      </c>
      <c r="N199" s="23" t="s">
        <v>521</v>
      </c>
    </row>
    <row r="200" spans="1:14" s="8" customFormat="1" ht="30" x14ac:dyDescent="0.25">
      <c r="A200" s="7">
        <f t="shared" si="5"/>
        <v>185</v>
      </c>
      <c r="B200" s="9" t="s">
        <v>243</v>
      </c>
      <c r="C200" s="12" t="str">
        <f t="shared" si="6"/>
        <v>01.10.1994 31.05.2018</v>
      </c>
      <c r="D200" s="18" t="s">
        <v>429</v>
      </c>
      <c r="E200" s="7"/>
      <c r="F200" s="7"/>
      <c r="G200" s="7"/>
      <c r="H200" s="7"/>
      <c r="I200" s="24">
        <v>1669.99</v>
      </c>
      <c r="J200" s="24">
        <v>127.9</v>
      </c>
      <c r="K200" s="24">
        <v>1542.09</v>
      </c>
      <c r="L200" s="21" t="s">
        <v>29</v>
      </c>
      <c r="M200" s="23" t="s">
        <v>65</v>
      </c>
      <c r="N200" s="23" t="s">
        <v>522</v>
      </c>
    </row>
    <row r="201" spans="1:14" s="8" customFormat="1" ht="30" x14ac:dyDescent="0.25">
      <c r="A201" s="7">
        <f t="shared" si="5"/>
        <v>186</v>
      </c>
      <c r="B201" s="9" t="s">
        <v>242</v>
      </c>
      <c r="C201" s="12" t="str">
        <f t="shared" si="6"/>
        <v>01.01.1988 31.05.2018</v>
      </c>
      <c r="D201" s="18" t="s">
        <v>430</v>
      </c>
      <c r="E201" s="7"/>
      <c r="F201" s="7"/>
      <c r="G201" s="7"/>
      <c r="H201" s="7"/>
      <c r="I201" s="24">
        <v>3410.26</v>
      </c>
      <c r="J201" s="24">
        <v>301.52999999999997</v>
      </c>
      <c r="K201" s="24">
        <v>3108.73</v>
      </c>
      <c r="L201" s="21" t="s">
        <v>29</v>
      </c>
      <c r="M201" s="23" t="s">
        <v>65</v>
      </c>
      <c r="N201" s="23" t="s">
        <v>521</v>
      </c>
    </row>
    <row r="202" spans="1:14" s="8" customFormat="1" ht="30" x14ac:dyDescent="0.25">
      <c r="A202" s="7">
        <f t="shared" si="5"/>
        <v>187</v>
      </c>
      <c r="B202" s="9" t="s">
        <v>242</v>
      </c>
      <c r="C202" s="12" t="str">
        <f t="shared" si="6"/>
        <v>01.01.1988 31.05.2018</v>
      </c>
      <c r="D202" s="18" t="s">
        <v>431</v>
      </c>
      <c r="E202" s="7"/>
      <c r="F202" s="7"/>
      <c r="G202" s="7"/>
      <c r="H202" s="7"/>
      <c r="I202" s="24">
        <v>3410.26</v>
      </c>
      <c r="J202" s="24">
        <v>301.52999999999997</v>
      </c>
      <c r="K202" s="24">
        <v>3108.73</v>
      </c>
      <c r="L202" s="21" t="s">
        <v>29</v>
      </c>
      <c r="M202" s="23" t="s">
        <v>65</v>
      </c>
      <c r="N202" s="23" t="s">
        <v>521</v>
      </c>
    </row>
    <row r="203" spans="1:14" s="8" customFormat="1" ht="30" x14ac:dyDescent="0.25">
      <c r="A203" s="7">
        <f t="shared" si="5"/>
        <v>188</v>
      </c>
      <c r="B203" s="9" t="s">
        <v>244</v>
      </c>
      <c r="C203" s="12" t="str">
        <f t="shared" si="6"/>
        <v>20.12.2002 31.05.2018</v>
      </c>
      <c r="D203" s="18" t="s">
        <v>432</v>
      </c>
      <c r="E203" s="7"/>
      <c r="F203" s="7"/>
      <c r="G203" s="7"/>
      <c r="H203" s="7"/>
      <c r="I203" s="24">
        <v>90</v>
      </c>
      <c r="J203" s="24">
        <v>26.84</v>
      </c>
      <c r="K203" s="24">
        <v>63.16</v>
      </c>
      <c r="L203" s="21" t="s">
        <v>29</v>
      </c>
      <c r="M203" s="23" t="s">
        <v>65</v>
      </c>
      <c r="N203" s="23" t="s">
        <v>523</v>
      </c>
    </row>
    <row r="204" spans="1:14" x14ac:dyDescent="0.25">
      <c r="H204" s="4" t="s">
        <v>524</v>
      </c>
      <c r="I204" s="25">
        <f>SUM(I16:I203)</f>
        <v>3397188.1099999994</v>
      </c>
    </row>
    <row r="208" spans="1:14" x14ac:dyDescent="0.25">
      <c r="B208" s="1" t="s">
        <v>17</v>
      </c>
      <c r="C208" s="122"/>
      <c r="D208" s="122"/>
      <c r="E208" s="122"/>
      <c r="F208" s="122"/>
      <c r="G208" s="122"/>
      <c r="H208" s="122"/>
      <c r="I208" s="122"/>
      <c r="J208" s="122"/>
      <c r="K208" s="122"/>
    </row>
    <row r="209" spans="1:11" x14ac:dyDescent="0.25">
      <c r="A209" s="6"/>
      <c r="C209" s="113" t="s">
        <v>18</v>
      </c>
      <c r="D209" s="113"/>
      <c r="E209" s="113"/>
      <c r="F209" s="113"/>
      <c r="G209" s="113"/>
      <c r="H209" s="113"/>
      <c r="I209" s="113"/>
      <c r="J209" s="113"/>
      <c r="K209" s="113"/>
    </row>
    <row r="210" spans="1:11" x14ac:dyDescent="0.25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</row>
    <row r="213" spans="1:11" x14ac:dyDescent="0.25">
      <c r="B213" s="5" t="s">
        <v>14</v>
      </c>
      <c r="E213" s="122"/>
      <c r="F213" s="122"/>
      <c r="H213" s="113" t="s">
        <v>36</v>
      </c>
      <c r="I213" s="113"/>
    </row>
    <row r="214" spans="1:11" x14ac:dyDescent="0.25">
      <c r="E214" s="113"/>
      <c r="F214" s="113"/>
      <c r="H214" s="123"/>
      <c r="I214" s="123"/>
    </row>
  </sheetData>
  <autoFilter ref="A15:N15"/>
  <mergeCells count="22">
    <mergeCell ref="K13:K14"/>
    <mergeCell ref="I1:K1"/>
    <mergeCell ref="I2:K2"/>
    <mergeCell ref="I3:K3"/>
    <mergeCell ref="A9:K9"/>
    <mergeCell ref="A10:K10"/>
    <mergeCell ref="E214:F214"/>
    <mergeCell ref="H214:I214"/>
    <mergeCell ref="L13:N13"/>
    <mergeCell ref="C209:K209"/>
    <mergeCell ref="A210:K210"/>
    <mergeCell ref="E213:F213"/>
    <mergeCell ref="H213:I213"/>
    <mergeCell ref="C208:K208"/>
    <mergeCell ref="A13:A14"/>
    <mergeCell ref="B13:B14"/>
    <mergeCell ref="C13:C14"/>
    <mergeCell ref="D13:F13"/>
    <mergeCell ref="G13:G14"/>
    <mergeCell ref="H13:H14"/>
    <mergeCell ref="I13:I14"/>
    <mergeCell ref="J13:J1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28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2"/>
  <sheetViews>
    <sheetView zoomScale="85" zoomScaleNormal="85" workbookViewId="0"/>
  </sheetViews>
  <sheetFormatPr defaultColWidth="9.140625" defaultRowHeight="15" outlineLevelCol="1" x14ac:dyDescent="0.25"/>
  <cols>
    <col min="1" max="1" width="6" style="1" customWidth="1"/>
    <col min="2" max="2" width="47.28515625" style="1" customWidth="1"/>
    <col min="3" max="3" width="14.7109375" style="1" customWidth="1"/>
    <col min="4" max="4" width="21.42578125" style="1" customWidth="1"/>
    <col min="5" max="5" width="11.42578125" style="1" customWidth="1"/>
    <col min="6" max="6" width="11.7109375" style="1" customWidth="1"/>
    <col min="7" max="7" width="14.85546875" style="1" customWidth="1"/>
    <col min="8" max="8" width="11.42578125" style="1" customWidth="1"/>
    <col min="9" max="9" width="15.28515625" style="1" customWidth="1"/>
    <col min="10" max="10" width="12.7109375" style="1" customWidth="1"/>
    <col min="11" max="11" width="16" style="1" customWidth="1"/>
    <col min="12" max="12" width="48.42578125" style="1" customWidth="1" outlineLevel="1"/>
    <col min="13" max="13" width="13.42578125" style="1" customWidth="1" outlineLevel="1"/>
    <col min="14" max="14" width="12" style="1" customWidth="1" outlineLevel="1"/>
    <col min="15" max="16384" width="9.140625" style="1"/>
  </cols>
  <sheetData>
    <row r="1" spans="1:14" x14ac:dyDescent="0.25">
      <c r="I1" s="114" t="s">
        <v>0</v>
      </c>
      <c r="J1" s="114"/>
      <c r="K1" s="114"/>
    </row>
    <row r="2" spans="1:14" x14ac:dyDescent="0.25">
      <c r="I2" s="114" t="s">
        <v>35</v>
      </c>
      <c r="J2" s="114"/>
      <c r="K2" s="114"/>
    </row>
    <row r="3" spans="1:14" x14ac:dyDescent="0.25">
      <c r="I3" s="115"/>
      <c r="J3" s="115"/>
      <c r="K3" s="115"/>
    </row>
    <row r="4" spans="1:14" x14ac:dyDescent="0.25">
      <c r="I4" s="14"/>
      <c r="J4" s="14"/>
      <c r="K4" s="15" t="s">
        <v>34</v>
      </c>
    </row>
    <row r="5" spans="1:14" ht="16.5" x14ac:dyDescent="0.25">
      <c r="I5" s="16"/>
      <c r="K5" s="16"/>
    </row>
    <row r="6" spans="1:14" x14ac:dyDescent="0.25">
      <c r="I6" s="1" t="s">
        <v>1</v>
      </c>
    </row>
    <row r="7" spans="1:14" x14ac:dyDescent="0.25">
      <c r="I7" s="2" t="s">
        <v>2</v>
      </c>
    </row>
    <row r="9" spans="1:14" x14ac:dyDescent="0.25">
      <c r="A9" s="111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4" ht="15" customHeight="1" x14ac:dyDescent="0.25">
      <c r="A10" s="111" t="s">
        <v>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4" ht="15" customHeight="1" x14ac:dyDescent="0.25">
      <c r="B11" s="3"/>
      <c r="C11" s="3"/>
    </row>
    <row r="13" spans="1:14" ht="17.25" customHeight="1" x14ac:dyDescent="0.25">
      <c r="A13" s="118" t="s">
        <v>525</v>
      </c>
      <c r="B13" s="116" t="s">
        <v>15</v>
      </c>
      <c r="C13" s="116" t="s">
        <v>5</v>
      </c>
      <c r="D13" s="119" t="s">
        <v>16</v>
      </c>
      <c r="E13" s="120"/>
      <c r="F13" s="121"/>
      <c r="G13" s="116" t="s">
        <v>9</v>
      </c>
      <c r="H13" s="116" t="s">
        <v>10</v>
      </c>
      <c r="I13" s="116" t="s">
        <v>11</v>
      </c>
      <c r="J13" s="116" t="s">
        <v>12</v>
      </c>
      <c r="K13" s="116" t="s">
        <v>13</v>
      </c>
      <c r="L13" s="112" t="s">
        <v>66</v>
      </c>
      <c r="M13" s="113"/>
      <c r="N13" s="113"/>
    </row>
    <row r="14" spans="1:14" ht="72.75" customHeight="1" x14ac:dyDescent="0.25">
      <c r="A14" s="118"/>
      <c r="B14" s="117"/>
      <c r="C14" s="117"/>
      <c r="D14" s="18" t="s">
        <v>6</v>
      </c>
      <c r="E14" s="18" t="s">
        <v>7</v>
      </c>
      <c r="F14" s="18" t="s">
        <v>8</v>
      </c>
      <c r="G14" s="117"/>
      <c r="H14" s="117"/>
      <c r="I14" s="117"/>
      <c r="J14" s="117"/>
      <c r="K14" s="117"/>
      <c r="L14" s="19" t="s">
        <v>33</v>
      </c>
      <c r="M14" s="19" t="s">
        <v>32</v>
      </c>
      <c r="N14" s="19" t="s">
        <v>31</v>
      </c>
    </row>
    <row r="15" spans="1:14" ht="9.75" customHeight="1" x14ac:dyDescent="0.25">
      <c r="A15" s="10">
        <v>1</v>
      </c>
      <c r="B15" s="11">
        <f>A15+1</f>
        <v>2</v>
      </c>
      <c r="C15" s="11">
        <f t="shared" ref="C15:K15" si="0">B15+1</f>
        <v>3</v>
      </c>
      <c r="D15" s="11">
        <f t="shared" si="0"/>
        <v>4</v>
      </c>
      <c r="E15" s="11">
        <f t="shared" si="0"/>
        <v>5</v>
      </c>
      <c r="F15" s="11">
        <f t="shared" si="0"/>
        <v>6</v>
      </c>
      <c r="G15" s="11">
        <f t="shared" si="0"/>
        <v>7</v>
      </c>
      <c r="H15" s="11">
        <f t="shared" si="0"/>
        <v>8</v>
      </c>
      <c r="I15" s="11">
        <f t="shared" si="0"/>
        <v>9</v>
      </c>
      <c r="J15" s="11">
        <f t="shared" si="0"/>
        <v>10</v>
      </c>
      <c r="K15" s="11">
        <f t="shared" si="0"/>
        <v>11</v>
      </c>
      <c r="L15" s="20"/>
      <c r="M15" s="20"/>
      <c r="N15" s="20"/>
    </row>
    <row r="16" spans="1:14" s="17" customFormat="1" ht="30" x14ac:dyDescent="0.25">
      <c r="A16" s="7">
        <v>1</v>
      </c>
      <c r="B16" s="9" t="s">
        <v>67</v>
      </c>
      <c r="C16" s="12" t="str">
        <f>LEFT(N16,10)&amp;" "&amp;LEFT(M16,10)</f>
        <v>01.12.1999 31.05.2018</v>
      </c>
      <c r="D16" s="18" t="s">
        <v>245</v>
      </c>
      <c r="E16" s="7"/>
      <c r="F16" s="7"/>
      <c r="G16" s="7"/>
      <c r="H16" s="7"/>
      <c r="I16" s="24">
        <v>1</v>
      </c>
      <c r="J16" s="24">
        <v>0.25</v>
      </c>
      <c r="K16" s="24">
        <v>0.75</v>
      </c>
      <c r="L16" s="21" t="s">
        <v>29</v>
      </c>
      <c r="M16" s="22" t="s">
        <v>65</v>
      </c>
      <c r="N16" s="22" t="s">
        <v>437</v>
      </c>
    </row>
    <row r="17" spans="1:14" s="17" customFormat="1" ht="30" x14ac:dyDescent="0.25">
      <c r="A17" s="7">
        <f>A16+1</f>
        <v>2</v>
      </c>
      <c r="B17" s="9" t="s">
        <v>68</v>
      </c>
      <c r="C17" s="12" t="str">
        <f>LEFT(N17,10)&amp;" "&amp;LEFT(M17,10)</f>
        <v>28.04.1989 31.05.2018</v>
      </c>
      <c r="D17" s="18" t="s">
        <v>246</v>
      </c>
      <c r="E17" s="7"/>
      <c r="F17" s="7"/>
      <c r="G17" s="7"/>
      <c r="H17" s="7"/>
      <c r="I17" s="24">
        <v>1</v>
      </c>
      <c r="J17" s="24">
        <v>0.25</v>
      </c>
      <c r="K17" s="24">
        <v>0.75</v>
      </c>
      <c r="L17" s="21" t="s">
        <v>29</v>
      </c>
      <c r="M17" s="22" t="s">
        <v>65</v>
      </c>
      <c r="N17" s="22" t="s">
        <v>438</v>
      </c>
    </row>
    <row r="18" spans="1:14" s="17" customFormat="1" ht="30" x14ac:dyDescent="0.25">
      <c r="A18" s="7">
        <f t="shared" ref="A18:A81" si="1">A17+1</f>
        <v>3</v>
      </c>
      <c r="B18" s="9" t="s">
        <v>69</v>
      </c>
      <c r="C18" s="12" t="str">
        <f>LEFT(N18,10)&amp;" "&amp;LEFT(M18,10)</f>
        <v>01.11.1992 31.05.2018</v>
      </c>
      <c r="D18" s="18" t="s">
        <v>247</v>
      </c>
      <c r="E18" s="7"/>
      <c r="F18" s="7"/>
      <c r="G18" s="7"/>
      <c r="H18" s="7"/>
      <c r="I18" s="24">
        <v>137431.94</v>
      </c>
      <c r="J18" s="24">
        <v>69861.23</v>
      </c>
      <c r="K18" s="24">
        <v>67570.710000000006</v>
      </c>
      <c r="L18" s="21" t="s">
        <v>29</v>
      </c>
      <c r="M18" s="22" t="s">
        <v>65</v>
      </c>
      <c r="N18" s="22" t="s">
        <v>439</v>
      </c>
    </row>
    <row r="19" spans="1:14" s="17" customFormat="1" ht="30" x14ac:dyDescent="0.25">
      <c r="A19" s="7">
        <f t="shared" si="1"/>
        <v>4</v>
      </c>
      <c r="B19" s="9" t="s">
        <v>70</v>
      </c>
      <c r="C19" s="12" t="str">
        <f>LEFT(N19,10)&amp;" "&amp;LEFT(M19,10)</f>
        <v>01.02.1997 31.05.2018</v>
      </c>
      <c r="D19" s="18" t="s">
        <v>248</v>
      </c>
      <c r="E19" s="7"/>
      <c r="F19" s="7"/>
      <c r="G19" s="7"/>
      <c r="H19" s="7"/>
      <c r="I19" s="24">
        <v>1</v>
      </c>
      <c r="J19" s="24">
        <v>0.25</v>
      </c>
      <c r="K19" s="24">
        <v>0.75</v>
      </c>
      <c r="L19" s="21" t="s">
        <v>29</v>
      </c>
      <c r="M19" s="22" t="s">
        <v>65</v>
      </c>
      <c r="N19" s="22" t="s">
        <v>59</v>
      </c>
    </row>
    <row r="20" spans="1:14" s="17" customFormat="1" ht="30" x14ac:dyDescent="0.25">
      <c r="A20" s="7">
        <f t="shared" si="1"/>
        <v>5</v>
      </c>
      <c r="B20" s="9" t="s">
        <v>71</v>
      </c>
      <c r="C20" s="12" t="str">
        <f t="shared" ref="C20:C83" si="2">LEFT(N20,10)&amp;" "&amp;LEFT(M20,10)</f>
        <v>01.12.2000 31.05.2018</v>
      </c>
      <c r="D20" s="18" t="s">
        <v>249</v>
      </c>
      <c r="E20" s="7"/>
      <c r="F20" s="7"/>
      <c r="G20" s="7"/>
      <c r="H20" s="7"/>
      <c r="I20" s="24">
        <v>1</v>
      </c>
      <c r="J20" s="24">
        <v>0.25</v>
      </c>
      <c r="K20" s="24">
        <v>0.75</v>
      </c>
      <c r="L20" s="21" t="s">
        <v>29</v>
      </c>
      <c r="M20" s="23" t="s">
        <v>65</v>
      </c>
      <c r="N20" s="23" t="s">
        <v>440</v>
      </c>
    </row>
    <row r="21" spans="1:14" s="17" customFormat="1" ht="30" x14ac:dyDescent="0.25">
      <c r="A21" s="7">
        <f t="shared" si="1"/>
        <v>6</v>
      </c>
      <c r="B21" s="9" t="s">
        <v>72</v>
      </c>
      <c r="C21" s="12" t="str">
        <f t="shared" si="2"/>
        <v>01.05.1998 31.05.2018</v>
      </c>
      <c r="D21" s="18" t="s">
        <v>250</v>
      </c>
      <c r="E21" s="7"/>
      <c r="F21" s="7"/>
      <c r="G21" s="7"/>
      <c r="H21" s="7"/>
      <c r="I21" s="24">
        <v>1</v>
      </c>
      <c r="J21" s="24">
        <v>0.25</v>
      </c>
      <c r="K21" s="24">
        <v>0.75</v>
      </c>
      <c r="L21" s="21" t="s">
        <v>29</v>
      </c>
      <c r="M21" s="23" t="s">
        <v>65</v>
      </c>
      <c r="N21" s="23" t="s">
        <v>441</v>
      </c>
    </row>
    <row r="22" spans="1:14" s="17" customFormat="1" ht="30" x14ac:dyDescent="0.25">
      <c r="A22" s="7">
        <f t="shared" si="1"/>
        <v>7</v>
      </c>
      <c r="B22" s="9" t="s">
        <v>73</v>
      </c>
      <c r="C22" s="12" t="str">
        <f t="shared" si="2"/>
        <v>01.03.1993 31.05.2018</v>
      </c>
      <c r="D22" s="18" t="s">
        <v>251</v>
      </c>
      <c r="E22" s="7"/>
      <c r="F22" s="7"/>
      <c r="G22" s="7"/>
      <c r="H22" s="7"/>
      <c r="I22" s="24">
        <v>1</v>
      </c>
      <c r="J22" s="24">
        <v>0.25</v>
      </c>
      <c r="K22" s="24">
        <v>0.75</v>
      </c>
      <c r="L22" s="21" t="s">
        <v>29</v>
      </c>
      <c r="M22" s="23" t="s">
        <v>65</v>
      </c>
      <c r="N22" s="23" t="s">
        <v>442</v>
      </c>
    </row>
    <row r="23" spans="1:14" s="17" customFormat="1" ht="30" x14ac:dyDescent="0.25">
      <c r="A23" s="7">
        <f t="shared" si="1"/>
        <v>8</v>
      </c>
      <c r="B23" s="9" t="s">
        <v>74</v>
      </c>
      <c r="C23" s="12" t="str">
        <f t="shared" si="2"/>
        <v>01.03.1993 31.05.2018</v>
      </c>
      <c r="D23" s="18" t="s">
        <v>252</v>
      </c>
      <c r="E23" s="7"/>
      <c r="F23" s="7"/>
      <c r="G23" s="7"/>
      <c r="H23" s="7"/>
      <c r="I23" s="24">
        <v>1</v>
      </c>
      <c r="J23" s="24">
        <v>0.25</v>
      </c>
      <c r="K23" s="24">
        <v>0.75</v>
      </c>
      <c r="L23" s="21" t="s">
        <v>29</v>
      </c>
      <c r="M23" s="23" t="s">
        <v>65</v>
      </c>
      <c r="N23" s="23" t="s">
        <v>442</v>
      </c>
    </row>
    <row r="24" spans="1:14" s="17" customFormat="1" ht="30" x14ac:dyDescent="0.25">
      <c r="A24" s="7">
        <f t="shared" si="1"/>
        <v>9</v>
      </c>
      <c r="B24" s="9" t="s">
        <v>75</v>
      </c>
      <c r="C24" s="12" t="str">
        <f t="shared" si="2"/>
        <v>01.12.1998 31.05.2018</v>
      </c>
      <c r="D24" s="18" t="s">
        <v>253</v>
      </c>
      <c r="E24" s="7"/>
      <c r="F24" s="7"/>
      <c r="G24" s="7"/>
      <c r="H24" s="7"/>
      <c r="I24" s="24">
        <v>30315.87</v>
      </c>
      <c r="J24" s="24">
        <v>15410.55</v>
      </c>
      <c r="K24" s="24">
        <v>14905.32</v>
      </c>
      <c r="L24" s="21" t="s">
        <v>29</v>
      </c>
      <c r="M24" s="23" t="s">
        <v>65</v>
      </c>
      <c r="N24" s="23" t="s">
        <v>443</v>
      </c>
    </row>
    <row r="25" spans="1:14" s="17" customFormat="1" ht="30" x14ac:dyDescent="0.25">
      <c r="A25" s="7">
        <f t="shared" si="1"/>
        <v>10</v>
      </c>
      <c r="B25" s="9" t="s">
        <v>76</v>
      </c>
      <c r="C25" s="12" t="str">
        <f t="shared" si="2"/>
        <v>19.12.1995 31.05.2018</v>
      </c>
      <c r="D25" s="18" t="s">
        <v>254</v>
      </c>
      <c r="E25" s="7"/>
      <c r="F25" s="7"/>
      <c r="G25" s="7"/>
      <c r="H25" s="7"/>
      <c r="I25" s="24">
        <v>1</v>
      </c>
      <c r="J25" s="24">
        <v>0.25</v>
      </c>
      <c r="K25" s="24">
        <v>0.75</v>
      </c>
      <c r="L25" s="21" t="s">
        <v>29</v>
      </c>
      <c r="M25" s="23" t="s">
        <v>65</v>
      </c>
      <c r="N25" s="23" t="s">
        <v>444</v>
      </c>
    </row>
    <row r="26" spans="1:14" s="17" customFormat="1" ht="30" x14ac:dyDescent="0.25">
      <c r="A26" s="7">
        <f t="shared" si="1"/>
        <v>11</v>
      </c>
      <c r="B26" s="9" t="s">
        <v>77</v>
      </c>
      <c r="C26" s="12" t="str">
        <f t="shared" si="2"/>
        <v>01.10.1992 31.05.2018</v>
      </c>
      <c r="D26" s="18" t="s">
        <v>255</v>
      </c>
      <c r="E26" s="7"/>
      <c r="F26" s="7"/>
      <c r="G26" s="7"/>
      <c r="H26" s="7"/>
      <c r="I26" s="24">
        <v>1</v>
      </c>
      <c r="J26" s="24">
        <v>0.25</v>
      </c>
      <c r="K26" s="24">
        <v>0.75</v>
      </c>
      <c r="L26" s="21" t="s">
        <v>29</v>
      </c>
      <c r="M26" s="23" t="s">
        <v>65</v>
      </c>
      <c r="N26" s="23" t="s">
        <v>445</v>
      </c>
    </row>
    <row r="27" spans="1:14" s="17" customFormat="1" ht="30" x14ac:dyDescent="0.25">
      <c r="A27" s="7">
        <f t="shared" si="1"/>
        <v>12</v>
      </c>
      <c r="B27" s="9" t="s">
        <v>78</v>
      </c>
      <c r="C27" s="12" t="str">
        <f t="shared" si="2"/>
        <v>01.01.1990 31.05.2018</v>
      </c>
      <c r="D27" s="18" t="s">
        <v>256</v>
      </c>
      <c r="E27" s="7"/>
      <c r="F27" s="7"/>
      <c r="G27" s="7"/>
      <c r="H27" s="7"/>
      <c r="I27" s="24">
        <v>1</v>
      </c>
      <c r="J27" s="24">
        <v>0.25</v>
      </c>
      <c r="K27" s="24">
        <v>0.75</v>
      </c>
      <c r="L27" s="21" t="s">
        <v>29</v>
      </c>
      <c r="M27" s="23" t="s">
        <v>65</v>
      </c>
      <c r="N27" s="23" t="s">
        <v>446</v>
      </c>
    </row>
    <row r="28" spans="1:14" s="17" customFormat="1" ht="30" x14ac:dyDescent="0.25">
      <c r="A28" s="7">
        <f t="shared" si="1"/>
        <v>13</v>
      </c>
      <c r="B28" s="9" t="s">
        <v>79</v>
      </c>
      <c r="C28" s="12" t="str">
        <f t="shared" si="2"/>
        <v>01.01.1983 31.05.2018</v>
      </c>
      <c r="D28" s="18" t="s">
        <v>257</v>
      </c>
      <c r="E28" s="7"/>
      <c r="F28" s="7"/>
      <c r="G28" s="7"/>
      <c r="H28" s="7"/>
      <c r="I28" s="24">
        <v>1</v>
      </c>
      <c r="J28" s="24">
        <v>0.25</v>
      </c>
      <c r="K28" s="24">
        <v>0.75</v>
      </c>
      <c r="L28" s="21" t="s">
        <v>29</v>
      </c>
      <c r="M28" s="23" t="s">
        <v>65</v>
      </c>
      <c r="N28" s="23" t="s">
        <v>447</v>
      </c>
    </row>
    <row r="29" spans="1:14" s="17" customFormat="1" ht="30" x14ac:dyDescent="0.25">
      <c r="A29" s="7">
        <f t="shared" si="1"/>
        <v>14</v>
      </c>
      <c r="B29" s="9" t="s">
        <v>80</v>
      </c>
      <c r="C29" s="12" t="str">
        <f t="shared" si="2"/>
        <v>02.03.1990 31.05.2018</v>
      </c>
      <c r="D29" s="18" t="s">
        <v>258</v>
      </c>
      <c r="E29" s="7"/>
      <c r="F29" s="7"/>
      <c r="G29" s="7"/>
      <c r="H29" s="7"/>
      <c r="I29" s="24">
        <v>1</v>
      </c>
      <c r="J29" s="24">
        <v>0.25</v>
      </c>
      <c r="K29" s="24">
        <v>0.75</v>
      </c>
      <c r="L29" s="21" t="s">
        <v>29</v>
      </c>
      <c r="M29" s="23" t="s">
        <v>65</v>
      </c>
      <c r="N29" s="23" t="s">
        <v>448</v>
      </c>
    </row>
    <row r="30" spans="1:14" s="17" customFormat="1" ht="30" x14ac:dyDescent="0.25">
      <c r="A30" s="7">
        <f t="shared" si="1"/>
        <v>15</v>
      </c>
      <c r="B30" s="9" t="s">
        <v>81</v>
      </c>
      <c r="C30" s="12" t="str">
        <f t="shared" si="2"/>
        <v>01.02.1997 31.05.2018</v>
      </c>
      <c r="D30" s="18" t="s">
        <v>259</v>
      </c>
      <c r="E30" s="7"/>
      <c r="F30" s="7"/>
      <c r="G30" s="7"/>
      <c r="H30" s="7"/>
      <c r="I30" s="24">
        <v>1</v>
      </c>
      <c r="J30" s="24">
        <v>0.25</v>
      </c>
      <c r="K30" s="24">
        <v>0.75</v>
      </c>
      <c r="L30" s="21" t="s">
        <v>29</v>
      </c>
      <c r="M30" s="23" t="s">
        <v>65</v>
      </c>
      <c r="N30" s="23" t="s">
        <v>59</v>
      </c>
    </row>
    <row r="31" spans="1:14" s="17" customFormat="1" ht="30" x14ac:dyDescent="0.25">
      <c r="A31" s="7">
        <f t="shared" si="1"/>
        <v>16</v>
      </c>
      <c r="B31" s="9" t="s">
        <v>82</v>
      </c>
      <c r="C31" s="12" t="str">
        <f t="shared" si="2"/>
        <v>01.05.1998 31.05.2018</v>
      </c>
      <c r="D31" s="18" t="s">
        <v>260</v>
      </c>
      <c r="E31" s="7"/>
      <c r="F31" s="7"/>
      <c r="G31" s="7"/>
      <c r="H31" s="7"/>
      <c r="I31" s="24">
        <v>1</v>
      </c>
      <c r="J31" s="24">
        <v>0.25</v>
      </c>
      <c r="K31" s="24">
        <v>0.75</v>
      </c>
      <c r="L31" s="21" t="s">
        <v>29</v>
      </c>
      <c r="M31" s="23" t="s">
        <v>65</v>
      </c>
      <c r="N31" s="23" t="s">
        <v>441</v>
      </c>
    </row>
    <row r="32" spans="1:14" s="17" customFormat="1" ht="30" x14ac:dyDescent="0.25">
      <c r="A32" s="7">
        <f t="shared" si="1"/>
        <v>17</v>
      </c>
      <c r="B32" s="9" t="s">
        <v>83</v>
      </c>
      <c r="C32" s="12" t="str">
        <f t="shared" si="2"/>
        <v>30.11.2011 31.05.2018</v>
      </c>
      <c r="D32" s="18" t="s">
        <v>261</v>
      </c>
      <c r="E32" s="7"/>
      <c r="F32" s="7"/>
      <c r="G32" s="7"/>
      <c r="H32" s="7"/>
      <c r="I32" s="24">
        <v>1</v>
      </c>
      <c r="J32" s="24">
        <v>0.25</v>
      </c>
      <c r="K32" s="24">
        <v>0.75</v>
      </c>
      <c r="L32" s="21" t="s">
        <v>29</v>
      </c>
      <c r="M32" s="23" t="s">
        <v>65</v>
      </c>
      <c r="N32" s="23" t="s">
        <v>449</v>
      </c>
    </row>
    <row r="33" spans="1:14" s="17" customFormat="1" ht="30" x14ac:dyDescent="0.25">
      <c r="A33" s="7">
        <f t="shared" si="1"/>
        <v>18</v>
      </c>
      <c r="B33" s="9" t="s">
        <v>84</v>
      </c>
      <c r="C33" s="12" t="str">
        <f t="shared" si="2"/>
        <v>30.11.2011 31.05.2018</v>
      </c>
      <c r="D33" s="18" t="s">
        <v>262</v>
      </c>
      <c r="E33" s="7"/>
      <c r="F33" s="7"/>
      <c r="G33" s="7"/>
      <c r="H33" s="7"/>
      <c r="I33" s="24">
        <v>1</v>
      </c>
      <c r="J33" s="24">
        <v>0.25</v>
      </c>
      <c r="K33" s="24">
        <v>0.75</v>
      </c>
      <c r="L33" s="21" t="s">
        <v>29</v>
      </c>
      <c r="M33" s="23" t="s">
        <v>65</v>
      </c>
      <c r="N33" s="23" t="s">
        <v>449</v>
      </c>
    </row>
    <row r="34" spans="1:14" s="17" customFormat="1" ht="30" x14ac:dyDescent="0.25">
      <c r="A34" s="7">
        <f t="shared" si="1"/>
        <v>19</v>
      </c>
      <c r="B34" s="9" t="s">
        <v>85</v>
      </c>
      <c r="C34" s="12" t="str">
        <f t="shared" si="2"/>
        <v>01.12.1998 31.05.2018</v>
      </c>
      <c r="D34" s="18" t="s">
        <v>263</v>
      </c>
      <c r="E34" s="7"/>
      <c r="F34" s="7"/>
      <c r="G34" s="7"/>
      <c r="H34" s="7"/>
      <c r="I34" s="24">
        <v>1</v>
      </c>
      <c r="J34" s="24">
        <v>0.25</v>
      </c>
      <c r="K34" s="24">
        <v>0.75</v>
      </c>
      <c r="L34" s="21" t="s">
        <v>29</v>
      </c>
      <c r="M34" s="23" t="s">
        <v>65</v>
      </c>
      <c r="N34" s="23" t="s">
        <v>443</v>
      </c>
    </row>
    <row r="35" spans="1:14" s="17" customFormat="1" ht="30" x14ac:dyDescent="0.25">
      <c r="A35" s="7">
        <f t="shared" si="1"/>
        <v>20</v>
      </c>
      <c r="B35" s="9" t="s">
        <v>86</v>
      </c>
      <c r="C35" s="12" t="str">
        <f t="shared" si="2"/>
        <v>01.12.1998 31.05.2018</v>
      </c>
      <c r="D35" s="18" t="s">
        <v>264</v>
      </c>
      <c r="E35" s="7"/>
      <c r="F35" s="7"/>
      <c r="G35" s="7"/>
      <c r="H35" s="7"/>
      <c r="I35" s="24">
        <v>1</v>
      </c>
      <c r="J35" s="24">
        <v>0.25</v>
      </c>
      <c r="K35" s="24">
        <v>0.75</v>
      </c>
      <c r="L35" s="21" t="s">
        <v>29</v>
      </c>
      <c r="M35" s="23" t="s">
        <v>65</v>
      </c>
      <c r="N35" s="23" t="s">
        <v>443</v>
      </c>
    </row>
    <row r="36" spans="1:14" s="17" customFormat="1" ht="30" x14ac:dyDescent="0.25">
      <c r="A36" s="7">
        <f t="shared" si="1"/>
        <v>21</v>
      </c>
      <c r="B36" s="9" t="s">
        <v>87</v>
      </c>
      <c r="C36" s="12" t="str">
        <f t="shared" si="2"/>
        <v>29.03.2012 31.05.2018</v>
      </c>
      <c r="D36" s="18" t="s">
        <v>265</v>
      </c>
      <c r="E36" s="7"/>
      <c r="F36" s="7"/>
      <c r="G36" s="7"/>
      <c r="H36" s="7"/>
      <c r="I36" s="24">
        <v>20.010000000000002</v>
      </c>
      <c r="J36" s="24">
        <v>10.19</v>
      </c>
      <c r="K36" s="24">
        <v>9.82</v>
      </c>
      <c r="L36" s="21" t="s">
        <v>29</v>
      </c>
      <c r="M36" s="23" t="s">
        <v>65</v>
      </c>
      <c r="N36" s="23" t="s">
        <v>450</v>
      </c>
    </row>
    <row r="37" spans="1:14" s="17" customFormat="1" ht="30" x14ac:dyDescent="0.25">
      <c r="A37" s="7">
        <f t="shared" si="1"/>
        <v>22</v>
      </c>
      <c r="B37" s="9" t="s">
        <v>88</v>
      </c>
      <c r="C37" s="12" t="str">
        <f t="shared" si="2"/>
        <v>01.12.2011 31.05.2018</v>
      </c>
      <c r="D37" s="18" t="s">
        <v>266</v>
      </c>
      <c r="E37" s="7"/>
      <c r="F37" s="7"/>
      <c r="G37" s="7"/>
      <c r="H37" s="7"/>
      <c r="I37" s="24">
        <v>320.11</v>
      </c>
      <c r="J37" s="24">
        <v>162.75</v>
      </c>
      <c r="K37" s="24">
        <v>157.36000000000001</v>
      </c>
      <c r="L37" s="21" t="s">
        <v>29</v>
      </c>
      <c r="M37" s="23" t="s">
        <v>65</v>
      </c>
      <c r="N37" s="23" t="s">
        <v>451</v>
      </c>
    </row>
    <row r="38" spans="1:14" s="17" customFormat="1" ht="30" x14ac:dyDescent="0.25">
      <c r="A38" s="7">
        <f t="shared" si="1"/>
        <v>23</v>
      </c>
      <c r="B38" s="9" t="s">
        <v>89</v>
      </c>
      <c r="C38" s="12" t="str">
        <f t="shared" si="2"/>
        <v>01.12.2011 31.05.2018</v>
      </c>
      <c r="D38" s="18" t="s">
        <v>267</v>
      </c>
      <c r="E38" s="7"/>
      <c r="F38" s="7"/>
      <c r="G38" s="7"/>
      <c r="H38" s="7"/>
      <c r="I38" s="24">
        <v>4254.79</v>
      </c>
      <c r="J38" s="24">
        <v>2162.88</v>
      </c>
      <c r="K38" s="24">
        <v>2091.91</v>
      </c>
      <c r="L38" s="21" t="s">
        <v>29</v>
      </c>
      <c r="M38" s="23" t="s">
        <v>65</v>
      </c>
      <c r="N38" s="23" t="s">
        <v>451</v>
      </c>
    </row>
    <row r="39" spans="1:14" s="17" customFormat="1" ht="30" x14ac:dyDescent="0.25">
      <c r="A39" s="7">
        <f t="shared" si="1"/>
        <v>24</v>
      </c>
      <c r="B39" s="9" t="s">
        <v>90</v>
      </c>
      <c r="C39" s="12" t="str">
        <f t="shared" si="2"/>
        <v>10.05.1990 31.05.2018</v>
      </c>
      <c r="D39" s="18" t="s">
        <v>268</v>
      </c>
      <c r="E39" s="7"/>
      <c r="F39" s="7"/>
      <c r="G39" s="7"/>
      <c r="H39" s="7"/>
      <c r="I39" s="24">
        <v>1</v>
      </c>
      <c r="J39" s="24">
        <v>0.25</v>
      </c>
      <c r="K39" s="24">
        <v>0.75</v>
      </c>
      <c r="L39" s="21" t="s">
        <v>29</v>
      </c>
      <c r="M39" s="23" t="s">
        <v>65</v>
      </c>
      <c r="N39" s="23" t="s">
        <v>452</v>
      </c>
    </row>
    <row r="40" spans="1:14" s="17" customFormat="1" ht="30" x14ac:dyDescent="0.25">
      <c r="A40" s="7">
        <f t="shared" si="1"/>
        <v>25</v>
      </c>
      <c r="B40" s="9" t="s">
        <v>91</v>
      </c>
      <c r="C40" s="12" t="str">
        <f t="shared" si="2"/>
        <v>05.10.1992 31.05.2018</v>
      </c>
      <c r="D40" s="18" t="s">
        <v>269</v>
      </c>
      <c r="E40" s="7"/>
      <c r="F40" s="7"/>
      <c r="G40" s="7"/>
      <c r="H40" s="7"/>
      <c r="I40" s="24">
        <v>1</v>
      </c>
      <c r="J40" s="24">
        <v>0.25</v>
      </c>
      <c r="K40" s="24">
        <v>0.75</v>
      </c>
      <c r="L40" s="21" t="s">
        <v>29</v>
      </c>
      <c r="M40" s="23" t="s">
        <v>65</v>
      </c>
      <c r="N40" s="23" t="s">
        <v>453</v>
      </c>
    </row>
    <row r="41" spans="1:14" s="17" customFormat="1" ht="30" x14ac:dyDescent="0.25">
      <c r="A41" s="7">
        <f t="shared" si="1"/>
        <v>26</v>
      </c>
      <c r="B41" s="9" t="s">
        <v>92</v>
      </c>
      <c r="C41" s="12" t="str">
        <f t="shared" si="2"/>
        <v>01.12.1998 31.05.2018</v>
      </c>
      <c r="D41" s="18" t="s">
        <v>270</v>
      </c>
      <c r="E41" s="7"/>
      <c r="F41" s="7"/>
      <c r="G41" s="7"/>
      <c r="H41" s="7"/>
      <c r="I41" s="24">
        <v>1</v>
      </c>
      <c r="J41" s="24">
        <v>0.25</v>
      </c>
      <c r="K41" s="24">
        <v>0.75</v>
      </c>
      <c r="L41" s="21" t="s">
        <v>29</v>
      </c>
      <c r="M41" s="23" t="s">
        <v>65</v>
      </c>
      <c r="N41" s="23" t="s">
        <v>443</v>
      </c>
    </row>
    <row r="42" spans="1:14" s="17" customFormat="1" ht="30" x14ac:dyDescent="0.25">
      <c r="A42" s="7">
        <f t="shared" si="1"/>
        <v>27</v>
      </c>
      <c r="B42" s="9" t="s">
        <v>93</v>
      </c>
      <c r="C42" s="12" t="str">
        <f t="shared" si="2"/>
        <v>01.12.1998 31.05.2018</v>
      </c>
      <c r="D42" s="18" t="s">
        <v>271</v>
      </c>
      <c r="E42" s="7"/>
      <c r="F42" s="7"/>
      <c r="G42" s="7"/>
      <c r="H42" s="7"/>
      <c r="I42" s="24">
        <v>1</v>
      </c>
      <c r="J42" s="24">
        <v>0.25</v>
      </c>
      <c r="K42" s="24">
        <v>0.75</v>
      </c>
      <c r="L42" s="21" t="s">
        <v>29</v>
      </c>
      <c r="M42" s="23" t="s">
        <v>65</v>
      </c>
      <c r="N42" s="23" t="s">
        <v>443</v>
      </c>
    </row>
    <row r="43" spans="1:14" s="17" customFormat="1" ht="45" x14ac:dyDescent="0.25">
      <c r="A43" s="7">
        <f t="shared" si="1"/>
        <v>28</v>
      </c>
      <c r="B43" s="9" t="s">
        <v>94</v>
      </c>
      <c r="C43" s="12" t="str">
        <f t="shared" si="2"/>
        <v>31.10.2012 31.05.2018</v>
      </c>
      <c r="D43" s="18" t="s">
        <v>272</v>
      </c>
      <c r="E43" s="7"/>
      <c r="F43" s="7"/>
      <c r="G43" s="7"/>
      <c r="H43" s="7"/>
      <c r="I43" s="24">
        <v>1</v>
      </c>
      <c r="J43" s="24">
        <v>0.25</v>
      </c>
      <c r="K43" s="24">
        <v>0.75</v>
      </c>
      <c r="L43" s="21" t="s">
        <v>433</v>
      </c>
      <c r="M43" s="23" t="s">
        <v>65</v>
      </c>
      <c r="N43" s="23" t="s">
        <v>454</v>
      </c>
    </row>
    <row r="44" spans="1:14" s="17" customFormat="1" ht="30" x14ac:dyDescent="0.25">
      <c r="A44" s="7">
        <f t="shared" si="1"/>
        <v>29</v>
      </c>
      <c r="B44" s="9" t="s">
        <v>95</v>
      </c>
      <c r="C44" s="12" t="str">
        <f t="shared" si="2"/>
        <v>09.04.2015 31.05.2018</v>
      </c>
      <c r="D44" s="18" t="s">
        <v>273</v>
      </c>
      <c r="E44" s="7"/>
      <c r="F44" s="7"/>
      <c r="G44" s="7"/>
      <c r="H44" s="7"/>
      <c r="I44" s="24">
        <v>490</v>
      </c>
      <c r="J44" s="24">
        <v>463.19</v>
      </c>
      <c r="K44" s="24">
        <v>26.81</v>
      </c>
      <c r="L44" s="21" t="s">
        <v>433</v>
      </c>
      <c r="M44" s="23" t="s">
        <v>65</v>
      </c>
      <c r="N44" s="23" t="s">
        <v>455</v>
      </c>
    </row>
    <row r="45" spans="1:14" s="17" customFormat="1" ht="30" x14ac:dyDescent="0.25">
      <c r="A45" s="7">
        <f t="shared" si="1"/>
        <v>30</v>
      </c>
      <c r="B45" s="9" t="s">
        <v>96</v>
      </c>
      <c r="C45" s="12" t="str">
        <f t="shared" si="2"/>
        <v>31.01.1974 31.05.2018</v>
      </c>
      <c r="D45" s="18" t="s">
        <v>274</v>
      </c>
      <c r="E45" s="7"/>
      <c r="F45" s="7"/>
      <c r="G45" s="7"/>
      <c r="H45" s="7"/>
      <c r="I45" s="24">
        <v>25742.13</v>
      </c>
      <c r="J45" s="24">
        <v>6757.32</v>
      </c>
      <c r="K45" s="24">
        <v>18984.810000000001</v>
      </c>
      <c r="L45" s="21" t="s">
        <v>433</v>
      </c>
      <c r="M45" s="23" t="s">
        <v>65</v>
      </c>
      <c r="N45" s="23" t="s">
        <v>456</v>
      </c>
    </row>
    <row r="46" spans="1:14" s="17" customFormat="1" ht="30" x14ac:dyDescent="0.25">
      <c r="A46" s="7">
        <f t="shared" si="1"/>
        <v>31</v>
      </c>
      <c r="B46" s="9" t="s">
        <v>97</v>
      </c>
      <c r="C46" s="12" t="str">
        <f t="shared" si="2"/>
        <v>31.01.1975 31.05.2018</v>
      </c>
      <c r="D46" s="18" t="s">
        <v>275</v>
      </c>
      <c r="E46" s="7"/>
      <c r="F46" s="7"/>
      <c r="G46" s="7"/>
      <c r="H46" s="7"/>
      <c r="I46" s="24">
        <v>1</v>
      </c>
      <c r="J46" s="24">
        <v>0.25</v>
      </c>
      <c r="K46" s="24">
        <v>0.75</v>
      </c>
      <c r="L46" s="21" t="s">
        <v>433</v>
      </c>
      <c r="M46" s="23" t="s">
        <v>65</v>
      </c>
      <c r="N46" s="23" t="s">
        <v>457</v>
      </c>
    </row>
    <row r="47" spans="1:14" s="17" customFormat="1" ht="30" x14ac:dyDescent="0.25">
      <c r="A47" s="7">
        <f t="shared" si="1"/>
        <v>32</v>
      </c>
      <c r="B47" s="9" t="s">
        <v>98</v>
      </c>
      <c r="C47" s="12" t="str">
        <f t="shared" si="2"/>
        <v>31.01.1981 31.05.2018</v>
      </c>
      <c r="D47" s="18" t="s">
        <v>276</v>
      </c>
      <c r="E47" s="7"/>
      <c r="F47" s="7"/>
      <c r="G47" s="7"/>
      <c r="H47" s="7"/>
      <c r="I47" s="24">
        <v>1</v>
      </c>
      <c r="J47" s="24">
        <v>0.25</v>
      </c>
      <c r="K47" s="24">
        <v>0.75</v>
      </c>
      <c r="L47" s="21" t="s">
        <v>433</v>
      </c>
      <c r="M47" s="23" t="s">
        <v>65</v>
      </c>
      <c r="N47" s="23" t="s">
        <v>458</v>
      </c>
    </row>
    <row r="48" spans="1:14" s="17" customFormat="1" ht="30" x14ac:dyDescent="0.25">
      <c r="A48" s="7">
        <f t="shared" si="1"/>
        <v>33</v>
      </c>
      <c r="B48" s="9" t="s">
        <v>99</v>
      </c>
      <c r="C48" s="12" t="str">
        <f t="shared" si="2"/>
        <v>31.03.1996 31.05.2018</v>
      </c>
      <c r="D48" s="18" t="s">
        <v>277</v>
      </c>
      <c r="E48" s="7"/>
      <c r="F48" s="7"/>
      <c r="G48" s="7"/>
      <c r="H48" s="7"/>
      <c r="I48" s="24">
        <v>72758.09</v>
      </c>
      <c r="J48" s="24">
        <v>36985.339999999997</v>
      </c>
      <c r="K48" s="24">
        <v>35772.75</v>
      </c>
      <c r="L48" s="21" t="s">
        <v>433</v>
      </c>
      <c r="M48" s="23" t="s">
        <v>65</v>
      </c>
      <c r="N48" s="23" t="s">
        <v>459</v>
      </c>
    </row>
    <row r="49" spans="1:14" s="17" customFormat="1" ht="30" x14ac:dyDescent="0.25">
      <c r="A49" s="7">
        <f t="shared" si="1"/>
        <v>34</v>
      </c>
      <c r="B49" s="9" t="s">
        <v>100</v>
      </c>
      <c r="C49" s="12" t="str">
        <f t="shared" si="2"/>
        <v>31.03.1993 31.05.2018</v>
      </c>
      <c r="D49" s="18" t="s">
        <v>278</v>
      </c>
      <c r="E49" s="7"/>
      <c r="F49" s="7"/>
      <c r="G49" s="7"/>
      <c r="H49" s="7"/>
      <c r="I49" s="24">
        <v>1</v>
      </c>
      <c r="J49" s="24">
        <v>0.25</v>
      </c>
      <c r="K49" s="24">
        <v>0.75</v>
      </c>
      <c r="L49" s="21" t="s">
        <v>433</v>
      </c>
      <c r="M49" s="23" t="s">
        <v>65</v>
      </c>
      <c r="N49" s="23" t="s">
        <v>460</v>
      </c>
    </row>
    <row r="50" spans="1:14" s="17" customFormat="1" ht="30" x14ac:dyDescent="0.25">
      <c r="A50" s="7">
        <f t="shared" si="1"/>
        <v>35</v>
      </c>
      <c r="B50" s="9" t="s">
        <v>101</v>
      </c>
      <c r="C50" s="12" t="str">
        <f t="shared" si="2"/>
        <v>28.12.1996 31.05.2018</v>
      </c>
      <c r="D50" s="18" t="s">
        <v>279</v>
      </c>
      <c r="E50" s="7"/>
      <c r="F50" s="7"/>
      <c r="G50" s="7"/>
      <c r="H50" s="7"/>
      <c r="I50" s="24">
        <v>1</v>
      </c>
      <c r="J50" s="24">
        <v>0.25</v>
      </c>
      <c r="K50" s="24">
        <v>0.75</v>
      </c>
      <c r="L50" s="21" t="s">
        <v>433</v>
      </c>
      <c r="M50" s="23" t="s">
        <v>65</v>
      </c>
      <c r="N50" s="23" t="s">
        <v>461</v>
      </c>
    </row>
    <row r="51" spans="1:14" s="17" customFormat="1" ht="30" x14ac:dyDescent="0.25">
      <c r="A51" s="7">
        <f t="shared" si="1"/>
        <v>36</v>
      </c>
      <c r="B51" s="9" t="s">
        <v>102</v>
      </c>
      <c r="C51" s="12" t="str">
        <f t="shared" si="2"/>
        <v>01.12.1997 31.05.2018</v>
      </c>
      <c r="D51" s="18" t="s">
        <v>280</v>
      </c>
      <c r="E51" s="7"/>
      <c r="F51" s="7"/>
      <c r="G51" s="7"/>
      <c r="H51" s="7"/>
      <c r="I51" s="24">
        <v>1</v>
      </c>
      <c r="J51" s="24">
        <v>0.25</v>
      </c>
      <c r="K51" s="24">
        <v>0.75</v>
      </c>
      <c r="L51" s="21" t="s">
        <v>434</v>
      </c>
      <c r="M51" s="23" t="s">
        <v>65</v>
      </c>
      <c r="N51" s="23" t="s">
        <v>63</v>
      </c>
    </row>
    <row r="52" spans="1:14" s="17" customFormat="1" ht="30" x14ac:dyDescent="0.25">
      <c r="A52" s="7">
        <f t="shared" si="1"/>
        <v>37</v>
      </c>
      <c r="B52" s="9" t="s">
        <v>103</v>
      </c>
      <c r="C52" s="12" t="str">
        <f t="shared" si="2"/>
        <v>01.05.2000 31.05.2018</v>
      </c>
      <c r="D52" s="18" t="s">
        <v>281</v>
      </c>
      <c r="E52" s="7"/>
      <c r="F52" s="7"/>
      <c r="G52" s="7"/>
      <c r="H52" s="7"/>
      <c r="I52" s="24">
        <v>1</v>
      </c>
      <c r="J52" s="24">
        <v>0.25</v>
      </c>
      <c r="K52" s="24">
        <v>0.75</v>
      </c>
      <c r="L52" s="21" t="s">
        <v>434</v>
      </c>
      <c r="M52" s="23" t="s">
        <v>65</v>
      </c>
      <c r="N52" s="23" t="s">
        <v>462</v>
      </c>
    </row>
    <row r="53" spans="1:14" s="17" customFormat="1" ht="30" x14ac:dyDescent="0.25">
      <c r="A53" s="7">
        <f t="shared" si="1"/>
        <v>38</v>
      </c>
      <c r="B53" s="9" t="s">
        <v>104</v>
      </c>
      <c r="C53" s="12" t="str">
        <f t="shared" si="2"/>
        <v>31.12.1995 31.05.2018</v>
      </c>
      <c r="D53" s="18" t="s">
        <v>282</v>
      </c>
      <c r="E53" s="7"/>
      <c r="F53" s="7"/>
      <c r="G53" s="7"/>
      <c r="H53" s="7"/>
      <c r="I53" s="24">
        <v>1</v>
      </c>
      <c r="J53" s="24">
        <v>0.25</v>
      </c>
      <c r="K53" s="24">
        <v>0.75</v>
      </c>
      <c r="L53" s="21" t="s">
        <v>434</v>
      </c>
      <c r="M53" s="23" t="s">
        <v>65</v>
      </c>
      <c r="N53" s="23" t="s">
        <v>463</v>
      </c>
    </row>
    <row r="54" spans="1:14" s="17" customFormat="1" ht="30" x14ac:dyDescent="0.25">
      <c r="A54" s="7">
        <f t="shared" si="1"/>
        <v>39</v>
      </c>
      <c r="B54" s="9" t="s">
        <v>105</v>
      </c>
      <c r="C54" s="12" t="str">
        <f t="shared" si="2"/>
        <v>01.01.2000 31.05.2018</v>
      </c>
      <c r="D54" s="18" t="s">
        <v>283</v>
      </c>
      <c r="E54" s="7"/>
      <c r="F54" s="7"/>
      <c r="G54" s="7"/>
      <c r="H54" s="7"/>
      <c r="I54" s="24">
        <v>1</v>
      </c>
      <c r="J54" s="24">
        <v>0.49</v>
      </c>
      <c r="K54" s="24">
        <v>0.51</v>
      </c>
      <c r="L54" s="21" t="s">
        <v>434</v>
      </c>
      <c r="M54" s="23" t="s">
        <v>65</v>
      </c>
      <c r="N54" s="23" t="s">
        <v>464</v>
      </c>
    </row>
    <row r="55" spans="1:14" s="17" customFormat="1" ht="30" x14ac:dyDescent="0.25">
      <c r="A55" s="7">
        <f t="shared" si="1"/>
        <v>40</v>
      </c>
      <c r="B55" s="9" t="s">
        <v>106</v>
      </c>
      <c r="C55" s="12" t="str">
        <f t="shared" si="2"/>
        <v>01.07.1999 31.05.2018</v>
      </c>
      <c r="D55" s="18" t="s">
        <v>284</v>
      </c>
      <c r="E55" s="7"/>
      <c r="F55" s="7"/>
      <c r="G55" s="7"/>
      <c r="H55" s="7"/>
      <c r="I55" s="24">
        <v>1</v>
      </c>
      <c r="J55" s="24">
        <v>0.49</v>
      </c>
      <c r="K55" s="24">
        <v>0.51</v>
      </c>
      <c r="L55" s="21" t="s">
        <v>434</v>
      </c>
      <c r="M55" s="23" t="s">
        <v>65</v>
      </c>
      <c r="N55" s="23" t="s">
        <v>465</v>
      </c>
    </row>
    <row r="56" spans="1:14" s="17" customFormat="1" ht="30" x14ac:dyDescent="0.25">
      <c r="A56" s="7">
        <f t="shared" si="1"/>
        <v>41</v>
      </c>
      <c r="B56" s="9" t="s">
        <v>107</v>
      </c>
      <c r="C56" s="12" t="str">
        <f t="shared" si="2"/>
        <v>01.03.1999 31.05.2018</v>
      </c>
      <c r="D56" s="18" t="s">
        <v>285</v>
      </c>
      <c r="E56" s="7"/>
      <c r="F56" s="7"/>
      <c r="G56" s="7"/>
      <c r="H56" s="7"/>
      <c r="I56" s="24">
        <v>1</v>
      </c>
      <c r="J56" s="24">
        <v>0.25</v>
      </c>
      <c r="K56" s="24">
        <v>0.75</v>
      </c>
      <c r="L56" s="21" t="s">
        <v>434</v>
      </c>
      <c r="M56" s="23" t="s">
        <v>65</v>
      </c>
      <c r="N56" s="23" t="s">
        <v>466</v>
      </c>
    </row>
    <row r="57" spans="1:14" s="17" customFormat="1" ht="30" x14ac:dyDescent="0.25">
      <c r="A57" s="7">
        <f t="shared" si="1"/>
        <v>42</v>
      </c>
      <c r="B57" s="9" t="s">
        <v>108</v>
      </c>
      <c r="C57" s="12" t="str">
        <f t="shared" si="2"/>
        <v>01.05.2000 31.05.2018</v>
      </c>
      <c r="D57" s="18" t="s">
        <v>286</v>
      </c>
      <c r="E57" s="7"/>
      <c r="F57" s="7"/>
      <c r="G57" s="7"/>
      <c r="H57" s="7"/>
      <c r="I57" s="24">
        <v>1</v>
      </c>
      <c r="J57" s="24">
        <v>0.49</v>
      </c>
      <c r="K57" s="24">
        <v>0.51</v>
      </c>
      <c r="L57" s="21" t="s">
        <v>434</v>
      </c>
      <c r="M57" s="23" t="s">
        <v>65</v>
      </c>
      <c r="N57" s="23" t="s">
        <v>462</v>
      </c>
    </row>
    <row r="58" spans="1:14" s="17" customFormat="1" ht="30" x14ac:dyDescent="0.25">
      <c r="A58" s="7">
        <f t="shared" si="1"/>
        <v>43</v>
      </c>
      <c r="B58" s="9" t="s">
        <v>109</v>
      </c>
      <c r="C58" s="12" t="str">
        <f t="shared" si="2"/>
        <v>01.12.1997 31.05.2018</v>
      </c>
      <c r="D58" s="18" t="s">
        <v>287</v>
      </c>
      <c r="E58" s="7"/>
      <c r="F58" s="7"/>
      <c r="G58" s="7"/>
      <c r="H58" s="7"/>
      <c r="I58" s="24">
        <v>1</v>
      </c>
      <c r="J58" s="24">
        <v>0.25</v>
      </c>
      <c r="K58" s="24">
        <v>0.75</v>
      </c>
      <c r="L58" s="21" t="s">
        <v>434</v>
      </c>
      <c r="M58" s="23" t="s">
        <v>65</v>
      </c>
      <c r="N58" s="23" t="s">
        <v>63</v>
      </c>
    </row>
    <row r="59" spans="1:14" s="17" customFormat="1" ht="30" x14ac:dyDescent="0.25">
      <c r="A59" s="7">
        <f t="shared" si="1"/>
        <v>44</v>
      </c>
      <c r="B59" s="9" t="s">
        <v>110</v>
      </c>
      <c r="C59" s="12" t="str">
        <f t="shared" si="2"/>
        <v>01.03.1998 31.05.2018</v>
      </c>
      <c r="D59" s="18" t="s">
        <v>288</v>
      </c>
      <c r="E59" s="7"/>
      <c r="F59" s="7"/>
      <c r="G59" s="7"/>
      <c r="H59" s="7"/>
      <c r="I59" s="24">
        <v>1</v>
      </c>
      <c r="J59" s="24">
        <v>0.49</v>
      </c>
      <c r="K59" s="24">
        <v>0.51</v>
      </c>
      <c r="L59" s="21" t="s">
        <v>434</v>
      </c>
      <c r="M59" s="23" t="s">
        <v>65</v>
      </c>
      <c r="N59" s="23" t="s">
        <v>467</v>
      </c>
    </row>
    <row r="60" spans="1:14" s="17" customFormat="1" ht="30" x14ac:dyDescent="0.25">
      <c r="A60" s="7">
        <f t="shared" si="1"/>
        <v>45</v>
      </c>
      <c r="B60" s="9" t="s">
        <v>111</v>
      </c>
      <c r="C60" s="12" t="str">
        <f t="shared" si="2"/>
        <v>01.06.1994 31.05.2018</v>
      </c>
      <c r="D60" s="18" t="s">
        <v>289</v>
      </c>
      <c r="E60" s="7"/>
      <c r="F60" s="7"/>
      <c r="G60" s="7"/>
      <c r="H60" s="7"/>
      <c r="I60" s="24">
        <v>1</v>
      </c>
      <c r="J60" s="24">
        <v>0.25</v>
      </c>
      <c r="K60" s="24">
        <v>0.75</v>
      </c>
      <c r="L60" s="21" t="s">
        <v>435</v>
      </c>
      <c r="M60" s="23" t="s">
        <v>65</v>
      </c>
      <c r="N60" s="23" t="s">
        <v>468</v>
      </c>
    </row>
    <row r="61" spans="1:14" s="17" customFormat="1" ht="30" x14ac:dyDescent="0.25">
      <c r="A61" s="7">
        <f t="shared" si="1"/>
        <v>46</v>
      </c>
      <c r="B61" s="9" t="s">
        <v>112</v>
      </c>
      <c r="C61" s="12" t="str">
        <f t="shared" si="2"/>
        <v>01.01.1992 31.05.2018</v>
      </c>
      <c r="D61" s="18" t="s">
        <v>290</v>
      </c>
      <c r="E61" s="7"/>
      <c r="F61" s="7"/>
      <c r="G61" s="7"/>
      <c r="H61" s="7"/>
      <c r="I61" s="24">
        <v>1</v>
      </c>
      <c r="J61" s="24">
        <v>0.25</v>
      </c>
      <c r="K61" s="24">
        <v>0.75</v>
      </c>
      <c r="L61" s="21" t="s">
        <v>435</v>
      </c>
      <c r="M61" s="23" t="s">
        <v>65</v>
      </c>
      <c r="N61" s="23" t="s">
        <v>469</v>
      </c>
    </row>
    <row r="62" spans="1:14" s="17" customFormat="1" ht="30" x14ac:dyDescent="0.25">
      <c r="A62" s="7">
        <f t="shared" si="1"/>
        <v>47</v>
      </c>
      <c r="B62" s="9" t="s">
        <v>113</v>
      </c>
      <c r="C62" s="12" t="str">
        <f t="shared" si="2"/>
        <v>25.09.1991 31.05.2018</v>
      </c>
      <c r="D62" s="18" t="s">
        <v>291</v>
      </c>
      <c r="E62" s="7"/>
      <c r="F62" s="7"/>
      <c r="G62" s="7"/>
      <c r="H62" s="7"/>
      <c r="I62" s="24">
        <v>1</v>
      </c>
      <c r="J62" s="24">
        <v>0.25</v>
      </c>
      <c r="K62" s="24">
        <v>0.75</v>
      </c>
      <c r="L62" s="21" t="s">
        <v>435</v>
      </c>
      <c r="M62" s="23" t="s">
        <v>65</v>
      </c>
      <c r="N62" s="23" t="s">
        <v>470</v>
      </c>
    </row>
    <row r="63" spans="1:14" s="17" customFormat="1" ht="30" x14ac:dyDescent="0.25">
      <c r="A63" s="7">
        <f t="shared" si="1"/>
        <v>48</v>
      </c>
      <c r="B63" s="9" t="s">
        <v>114</v>
      </c>
      <c r="C63" s="12" t="str">
        <f t="shared" si="2"/>
        <v>09.04.1991 31.05.2018</v>
      </c>
      <c r="D63" s="18" t="s">
        <v>292</v>
      </c>
      <c r="E63" s="7"/>
      <c r="F63" s="7"/>
      <c r="G63" s="7"/>
      <c r="H63" s="7"/>
      <c r="I63" s="24">
        <v>1</v>
      </c>
      <c r="J63" s="24">
        <v>0.25</v>
      </c>
      <c r="K63" s="24">
        <v>0.75</v>
      </c>
      <c r="L63" s="21" t="s">
        <v>435</v>
      </c>
      <c r="M63" s="23" t="s">
        <v>65</v>
      </c>
      <c r="N63" s="23" t="s">
        <v>471</v>
      </c>
    </row>
    <row r="64" spans="1:14" s="17" customFormat="1" ht="30" x14ac:dyDescent="0.25">
      <c r="A64" s="7">
        <f t="shared" si="1"/>
        <v>49</v>
      </c>
      <c r="B64" s="9" t="s">
        <v>115</v>
      </c>
      <c r="C64" s="12" t="str">
        <f t="shared" si="2"/>
        <v>01.12.1998 31.05.2018</v>
      </c>
      <c r="D64" s="18" t="s">
        <v>293</v>
      </c>
      <c r="E64" s="7"/>
      <c r="F64" s="7"/>
      <c r="G64" s="7"/>
      <c r="H64" s="7"/>
      <c r="I64" s="24">
        <v>1</v>
      </c>
      <c r="J64" s="24">
        <v>0.25</v>
      </c>
      <c r="K64" s="24">
        <v>0.75</v>
      </c>
      <c r="L64" s="21" t="s">
        <v>435</v>
      </c>
      <c r="M64" s="23" t="s">
        <v>65</v>
      </c>
      <c r="N64" s="23" t="s">
        <v>443</v>
      </c>
    </row>
    <row r="65" spans="1:14" s="17" customFormat="1" ht="30" x14ac:dyDescent="0.25">
      <c r="A65" s="7">
        <f t="shared" si="1"/>
        <v>50</v>
      </c>
      <c r="B65" s="9" t="s">
        <v>116</v>
      </c>
      <c r="C65" s="12" t="str">
        <f t="shared" si="2"/>
        <v>01.12.1998 31.05.2018</v>
      </c>
      <c r="D65" s="18" t="s">
        <v>294</v>
      </c>
      <c r="E65" s="7"/>
      <c r="F65" s="7"/>
      <c r="G65" s="7"/>
      <c r="H65" s="7"/>
      <c r="I65" s="24">
        <v>1</v>
      </c>
      <c r="J65" s="24">
        <v>0.25</v>
      </c>
      <c r="K65" s="24">
        <v>0.75</v>
      </c>
      <c r="L65" s="21" t="s">
        <v>435</v>
      </c>
      <c r="M65" s="23" t="s">
        <v>65</v>
      </c>
      <c r="N65" s="23" t="s">
        <v>443</v>
      </c>
    </row>
    <row r="66" spans="1:14" s="17" customFormat="1" ht="30" x14ac:dyDescent="0.25">
      <c r="A66" s="7">
        <f t="shared" si="1"/>
        <v>51</v>
      </c>
      <c r="B66" s="9" t="s">
        <v>117</v>
      </c>
      <c r="C66" s="12" t="str">
        <f t="shared" si="2"/>
        <v>01.12.1998 31.05.2018</v>
      </c>
      <c r="D66" s="18" t="s">
        <v>295</v>
      </c>
      <c r="E66" s="7"/>
      <c r="F66" s="7"/>
      <c r="G66" s="7"/>
      <c r="H66" s="7"/>
      <c r="I66" s="24">
        <v>1</v>
      </c>
      <c r="J66" s="24">
        <v>0.25</v>
      </c>
      <c r="K66" s="24">
        <v>0.75</v>
      </c>
      <c r="L66" s="21" t="s">
        <v>435</v>
      </c>
      <c r="M66" s="23" t="s">
        <v>65</v>
      </c>
      <c r="N66" s="23" t="s">
        <v>443</v>
      </c>
    </row>
    <row r="67" spans="1:14" s="17" customFormat="1" ht="30" x14ac:dyDescent="0.25">
      <c r="A67" s="7">
        <f t="shared" si="1"/>
        <v>52</v>
      </c>
      <c r="B67" s="9" t="s">
        <v>118</v>
      </c>
      <c r="C67" s="12" t="str">
        <f t="shared" si="2"/>
        <v>01.12.1998 31.05.2018</v>
      </c>
      <c r="D67" s="18" t="s">
        <v>296</v>
      </c>
      <c r="E67" s="7"/>
      <c r="F67" s="7"/>
      <c r="G67" s="7"/>
      <c r="H67" s="7"/>
      <c r="I67" s="24">
        <v>1</v>
      </c>
      <c r="J67" s="24">
        <v>0.25</v>
      </c>
      <c r="K67" s="24">
        <v>0.75</v>
      </c>
      <c r="L67" s="21" t="s">
        <v>435</v>
      </c>
      <c r="M67" s="23" t="s">
        <v>65</v>
      </c>
      <c r="N67" s="23" t="s">
        <v>443</v>
      </c>
    </row>
    <row r="68" spans="1:14" s="17" customFormat="1" ht="30" x14ac:dyDescent="0.25">
      <c r="A68" s="7">
        <f t="shared" si="1"/>
        <v>53</v>
      </c>
      <c r="B68" s="9" t="s">
        <v>119</v>
      </c>
      <c r="C68" s="12" t="str">
        <f t="shared" si="2"/>
        <v>01.12.1999 31.05.2018</v>
      </c>
      <c r="D68" s="18" t="s">
        <v>297</v>
      </c>
      <c r="E68" s="7"/>
      <c r="F68" s="7"/>
      <c r="G68" s="7"/>
      <c r="H68" s="7"/>
      <c r="I68" s="24">
        <v>1</v>
      </c>
      <c r="J68" s="24">
        <v>0.25</v>
      </c>
      <c r="K68" s="24">
        <v>0.75</v>
      </c>
      <c r="L68" s="21" t="s">
        <v>435</v>
      </c>
      <c r="M68" s="23" t="s">
        <v>65</v>
      </c>
      <c r="N68" s="23" t="s">
        <v>437</v>
      </c>
    </row>
    <row r="69" spans="1:14" s="17" customFormat="1" ht="30" x14ac:dyDescent="0.25">
      <c r="A69" s="7">
        <f t="shared" si="1"/>
        <v>54</v>
      </c>
      <c r="B69" s="9" t="s">
        <v>120</v>
      </c>
      <c r="C69" s="12" t="str">
        <f t="shared" si="2"/>
        <v>01.03.1994 31.05.2018</v>
      </c>
      <c r="D69" s="18" t="s">
        <v>298</v>
      </c>
      <c r="E69" s="7"/>
      <c r="F69" s="7"/>
      <c r="G69" s="7"/>
      <c r="H69" s="7"/>
      <c r="I69" s="24">
        <v>1</v>
      </c>
      <c r="J69" s="24">
        <v>0.25</v>
      </c>
      <c r="K69" s="24">
        <v>0.75</v>
      </c>
      <c r="L69" s="21" t="s">
        <v>435</v>
      </c>
      <c r="M69" s="23" t="s">
        <v>65</v>
      </c>
      <c r="N69" s="23" t="s">
        <v>472</v>
      </c>
    </row>
    <row r="70" spans="1:14" s="17" customFormat="1" ht="30" x14ac:dyDescent="0.25">
      <c r="A70" s="7">
        <f t="shared" si="1"/>
        <v>55</v>
      </c>
      <c r="B70" s="9" t="s">
        <v>121</v>
      </c>
      <c r="C70" s="12" t="str">
        <f t="shared" si="2"/>
        <v>01.12.1993 31.05.2018</v>
      </c>
      <c r="D70" s="18" t="s">
        <v>299</v>
      </c>
      <c r="E70" s="7"/>
      <c r="F70" s="7"/>
      <c r="G70" s="7"/>
      <c r="H70" s="7"/>
      <c r="I70" s="24">
        <v>1</v>
      </c>
      <c r="J70" s="24">
        <v>0.25</v>
      </c>
      <c r="K70" s="24">
        <v>0.75</v>
      </c>
      <c r="L70" s="21" t="s">
        <v>435</v>
      </c>
      <c r="M70" s="23" t="s">
        <v>65</v>
      </c>
      <c r="N70" s="23" t="s">
        <v>473</v>
      </c>
    </row>
    <row r="71" spans="1:14" s="17" customFormat="1" ht="30" x14ac:dyDescent="0.25">
      <c r="A71" s="7">
        <f t="shared" si="1"/>
        <v>56</v>
      </c>
      <c r="B71" s="9" t="s">
        <v>122</v>
      </c>
      <c r="C71" s="12" t="str">
        <f t="shared" si="2"/>
        <v>01.06.1993 31.05.2018</v>
      </c>
      <c r="D71" s="18" t="s">
        <v>300</v>
      </c>
      <c r="E71" s="7"/>
      <c r="F71" s="7"/>
      <c r="G71" s="7"/>
      <c r="H71" s="7"/>
      <c r="I71" s="24">
        <v>1</v>
      </c>
      <c r="J71" s="24">
        <v>0.25</v>
      </c>
      <c r="K71" s="24">
        <v>0.75</v>
      </c>
      <c r="L71" s="21" t="s">
        <v>435</v>
      </c>
      <c r="M71" s="23" t="s">
        <v>65</v>
      </c>
      <c r="N71" s="23" t="s">
        <v>474</v>
      </c>
    </row>
    <row r="72" spans="1:14" s="17" customFormat="1" ht="30" x14ac:dyDescent="0.25">
      <c r="A72" s="7">
        <f t="shared" si="1"/>
        <v>57</v>
      </c>
      <c r="B72" s="9" t="s">
        <v>123</v>
      </c>
      <c r="C72" s="12" t="str">
        <f t="shared" si="2"/>
        <v>01.03.1994 31.05.2018</v>
      </c>
      <c r="D72" s="18" t="s">
        <v>301</v>
      </c>
      <c r="E72" s="7"/>
      <c r="F72" s="7"/>
      <c r="G72" s="7"/>
      <c r="H72" s="7"/>
      <c r="I72" s="24">
        <v>1</v>
      </c>
      <c r="J72" s="24">
        <v>0.25</v>
      </c>
      <c r="K72" s="24">
        <v>0.75</v>
      </c>
      <c r="L72" s="21" t="s">
        <v>435</v>
      </c>
      <c r="M72" s="23" t="s">
        <v>65</v>
      </c>
      <c r="N72" s="23" t="s">
        <v>472</v>
      </c>
    </row>
    <row r="73" spans="1:14" s="17" customFormat="1" ht="30" x14ac:dyDescent="0.25">
      <c r="A73" s="7">
        <f t="shared" si="1"/>
        <v>58</v>
      </c>
      <c r="B73" s="9" t="s">
        <v>124</v>
      </c>
      <c r="C73" s="12" t="str">
        <f t="shared" si="2"/>
        <v>28.04.1989 31.05.2018</v>
      </c>
      <c r="D73" s="18" t="s">
        <v>302</v>
      </c>
      <c r="E73" s="7"/>
      <c r="F73" s="7"/>
      <c r="G73" s="7"/>
      <c r="H73" s="7"/>
      <c r="I73" s="24">
        <v>1</v>
      </c>
      <c r="J73" s="24">
        <v>0.25</v>
      </c>
      <c r="K73" s="24">
        <v>0.75</v>
      </c>
      <c r="L73" s="21" t="s">
        <v>435</v>
      </c>
      <c r="M73" s="23" t="s">
        <v>65</v>
      </c>
      <c r="N73" s="23" t="s">
        <v>438</v>
      </c>
    </row>
    <row r="74" spans="1:14" s="17" customFormat="1" ht="30" x14ac:dyDescent="0.25">
      <c r="A74" s="7">
        <f t="shared" si="1"/>
        <v>59</v>
      </c>
      <c r="B74" s="9" t="s">
        <v>125</v>
      </c>
      <c r="C74" s="12" t="str">
        <f t="shared" si="2"/>
        <v>03.08.1989 31.05.2018</v>
      </c>
      <c r="D74" s="18" t="s">
        <v>303</v>
      </c>
      <c r="E74" s="7"/>
      <c r="F74" s="7"/>
      <c r="G74" s="7"/>
      <c r="H74" s="7"/>
      <c r="I74" s="24">
        <v>70737.03</v>
      </c>
      <c r="J74" s="24">
        <v>35957.980000000003</v>
      </c>
      <c r="K74" s="24">
        <v>34779.050000000003</v>
      </c>
      <c r="L74" s="21" t="s">
        <v>435</v>
      </c>
      <c r="M74" s="23" t="s">
        <v>65</v>
      </c>
      <c r="N74" s="23" t="s">
        <v>475</v>
      </c>
    </row>
    <row r="75" spans="1:14" s="17" customFormat="1" ht="30" x14ac:dyDescent="0.25">
      <c r="A75" s="7">
        <f t="shared" si="1"/>
        <v>60</v>
      </c>
      <c r="B75" s="9" t="s">
        <v>126</v>
      </c>
      <c r="C75" s="12" t="str">
        <f t="shared" si="2"/>
        <v>10.05.1990 31.05.2018</v>
      </c>
      <c r="D75" s="18" t="s">
        <v>304</v>
      </c>
      <c r="E75" s="7"/>
      <c r="F75" s="7"/>
      <c r="G75" s="7"/>
      <c r="H75" s="7"/>
      <c r="I75" s="24">
        <v>1</v>
      </c>
      <c r="J75" s="24">
        <v>0.25</v>
      </c>
      <c r="K75" s="24">
        <v>0.75</v>
      </c>
      <c r="L75" s="21" t="s">
        <v>435</v>
      </c>
      <c r="M75" s="23" t="s">
        <v>65</v>
      </c>
      <c r="N75" s="23" t="s">
        <v>452</v>
      </c>
    </row>
    <row r="76" spans="1:14" s="17" customFormat="1" ht="30" x14ac:dyDescent="0.25">
      <c r="A76" s="7">
        <f t="shared" si="1"/>
        <v>61</v>
      </c>
      <c r="B76" s="9" t="s">
        <v>127</v>
      </c>
      <c r="C76" s="12" t="str">
        <f t="shared" si="2"/>
        <v>01.12.1998 31.05.2018</v>
      </c>
      <c r="D76" s="18" t="s">
        <v>305</v>
      </c>
      <c r="E76" s="7"/>
      <c r="F76" s="7"/>
      <c r="G76" s="7"/>
      <c r="H76" s="7"/>
      <c r="I76" s="24">
        <v>1</v>
      </c>
      <c r="J76" s="24">
        <v>0.25</v>
      </c>
      <c r="K76" s="24">
        <v>0.75</v>
      </c>
      <c r="L76" s="21" t="s">
        <v>435</v>
      </c>
      <c r="M76" s="23" t="s">
        <v>65</v>
      </c>
      <c r="N76" s="23" t="s">
        <v>443</v>
      </c>
    </row>
    <row r="77" spans="1:14" s="17" customFormat="1" ht="30" x14ac:dyDescent="0.25">
      <c r="A77" s="7">
        <f t="shared" si="1"/>
        <v>62</v>
      </c>
      <c r="B77" s="9" t="s">
        <v>128</v>
      </c>
      <c r="C77" s="12" t="str">
        <f t="shared" si="2"/>
        <v>01.07.2000 31.05.2018</v>
      </c>
      <c r="D77" s="18" t="s">
        <v>306</v>
      </c>
      <c r="E77" s="7"/>
      <c r="F77" s="7"/>
      <c r="G77" s="7"/>
      <c r="H77" s="7"/>
      <c r="I77" s="24">
        <v>1</v>
      </c>
      <c r="J77" s="24">
        <v>0.25</v>
      </c>
      <c r="K77" s="24">
        <v>0.75</v>
      </c>
      <c r="L77" s="21" t="s">
        <v>435</v>
      </c>
      <c r="M77" s="23" t="s">
        <v>65</v>
      </c>
      <c r="N77" s="23" t="s">
        <v>476</v>
      </c>
    </row>
    <row r="78" spans="1:14" s="17" customFormat="1" ht="30" x14ac:dyDescent="0.25">
      <c r="A78" s="7">
        <f t="shared" si="1"/>
        <v>63</v>
      </c>
      <c r="B78" s="9" t="s">
        <v>129</v>
      </c>
      <c r="C78" s="12" t="str">
        <f t="shared" si="2"/>
        <v>10.07.1990 31.05.2018</v>
      </c>
      <c r="D78" s="18" t="s">
        <v>307</v>
      </c>
      <c r="E78" s="7"/>
      <c r="F78" s="7"/>
      <c r="G78" s="7"/>
      <c r="H78" s="7"/>
      <c r="I78" s="24">
        <v>1</v>
      </c>
      <c r="J78" s="24">
        <v>0.25</v>
      </c>
      <c r="K78" s="24">
        <v>0.75</v>
      </c>
      <c r="L78" s="21" t="s">
        <v>435</v>
      </c>
      <c r="M78" s="23" t="s">
        <v>65</v>
      </c>
      <c r="N78" s="23" t="s">
        <v>477</v>
      </c>
    </row>
    <row r="79" spans="1:14" s="17" customFormat="1" ht="30" x14ac:dyDescent="0.25">
      <c r="A79" s="7">
        <f t="shared" si="1"/>
        <v>64</v>
      </c>
      <c r="B79" s="9" t="s">
        <v>130</v>
      </c>
      <c r="C79" s="12" t="str">
        <f t="shared" si="2"/>
        <v>01.05.1998 31.05.2018</v>
      </c>
      <c r="D79" s="18" t="s">
        <v>308</v>
      </c>
      <c r="E79" s="7"/>
      <c r="F79" s="7"/>
      <c r="G79" s="7"/>
      <c r="H79" s="7"/>
      <c r="I79" s="24">
        <v>1</v>
      </c>
      <c r="J79" s="24">
        <v>0.25</v>
      </c>
      <c r="K79" s="24">
        <v>0.75</v>
      </c>
      <c r="L79" s="21" t="s">
        <v>435</v>
      </c>
      <c r="M79" s="23" t="s">
        <v>65</v>
      </c>
      <c r="N79" s="23" t="s">
        <v>441</v>
      </c>
    </row>
    <row r="80" spans="1:14" s="17" customFormat="1" ht="30" x14ac:dyDescent="0.25">
      <c r="A80" s="7">
        <f t="shared" si="1"/>
        <v>65</v>
      </c>
      <c r="B80" s="9" t="s">
        <v>131</v>
      </c>
      <c r="C80" s="12" t="str">
        <f t="shared" si="2"/>
        <v>01.03.1994 31.05.2018</v>
      </c>
      <c r="D80" s="18" t="s">
        <v>309</v>
      </c>
      <c r="E80" s="7"/>
      <c r="F80" s="7"/>
      <c r="G80" s="7"/>
      <c r="H80" s="7"/>
      <c r="I80" s="24">
        <v>1</v>
      </c>
      <c r="J80" s="24">
        <v>0.25</v>
      </c>
      <c r="K80" s="24">
        <v>0.75</v>
      </c>
      <c r="L80" s="21" t="s">
        <v>435</v>
      </c>
      <c r="M80" s="23" t="s">
        <v>65</v>
      </c>
      <c r="N80" s="23" t="s">
        <v>472</v>
      </c>
    </row>
    <row r="81" spans="1:14" s="17" customFormat="1" ht="30" x14ac:dyDescent="0.25">
      <c r="A81" s="7">
        <f t="shared" si="1"/>
        <v>66</v>
      </c>
      <c r="B81" s="9" t="s">
        <v>132</v>
      </c>
      <c r="C81" s="12" t="str">
        <f t="shared" si="2"/>
        <v>01.12.1992 31.05.2018</v>
      </c>
      <c r="D81" s="18" t="s">
        <v>310</v>
      </c>
      <c r="E81" s="7"/>
      <c r="F81" s="7"/>
      <c r="G81" s="7"/>
      <c r="H81" s="7"/>
      <c r="I81" s="24">
        <v>1</v>
      </c>
      <c r="J81" s="24">
        <v>0.25</v>
      </c>
      <c r="K81" s="24">
        <v>0.75</v>
      </c>
      <c r="L81" s="21" t="s">
        <v>435</v>
      </c>
      <c r="M81" s="23" t="s">
        <v>65</v>
      </c>
      <c r="N81" s="23" t="s">
        <v>478</v>
      </c>
    </row>
    <row r="82" spans="1:14" s="17" customFormat="1" ht="30" x14ac:dyDescent="0.25">
      <c r="A82" s="7">
        <f t="shared" ref="A82:A145" si="3">A81+1</f>
        <v>67</v>
      </c>
      <c r="B82" s="9" t="s">
        <v>133</v>
      </c>
      <c r="C82" s="12" t="str">
        <f t="shared" si="2"/>
        <v>01.12.2011 31.05.2018</v>
      </c>
      <c r="D82" s="18" t="s">
        <v>311</v>
      </c>
      <c r="E82" s="7"/>
      <c r="F82" s="7"/>
      <c r="G82" s="7"/>
      <c r="H82" s="7"/>
      <c r="I82" s="24">
        <v>1</v>
      </c>
      <c r="J82" s="24">
        <v>0.25</v>
      </c>
      <c r="K82" s="24">
        <v>0.75</v>
      </c>
      <c r="L82" s="21" t="s">
        <v>435</v>
      </c>
      <c r="M82" s="23" t="s">
        <v>65</v>
      </c>
      <c r="N82" s="23" t="s">
        <v>451</v>
      </c>
    </row>
    <row r="83" spans="1:14" s="17" customFormat="1" ht="30" x14ac:dyDescent="0.25">
      <c r="A83" s="7">
        <f t="shared" si="3"/>
        <v>68</v>
      </c>
      <c r="B83" s="9" t="s">
        <v>134</v>
      </c>
      <c r="C83" s="12" t="str">
        <f t="shared" si="2"/>
        <v>01.12.2011 31.05.2018</v>
      </c>
      <c r="D83" s="18" t="s">
        <v>312</v>
      </c>
      <c r="E83" s="7"/>
      <c r="F83" s="7"/>
      <c r="G83" s="7"/>
      <c r="H83" s="7"/>
      <c r="I83" s="24">
        <v>1</v>
      </c>
      <c r="J83" s="24">
        <v>0.25</v>
      </c>
      <c r="K83" s="24">
        <v>0.75</v>
      </c>
      <c r="L83" s="21" t="s">
        <v>435</v>
      </c>
      <c r="M83" s="23" t="s">
        <v>65</v>
      </c>
      <c r="N83" s="23" t="s">
        <v>451</v>
      </c>
    </row>
    <row r="84" spans="1:14" s="17" customFormat="1" ht="30" x14ac:dyDescent="0.25">
      <c r="A84" s="7">
        <f t="shared" si="3"/>
        <v>69</v>
      </c>
      <c r="B84" s="9" t="s">
        <v>135</v>
      </c>
      <c r="C84" s="12" t="str">
        <f t="shared" ref="C84:C147" si="4">LEFT(N84,10)&amp;" "&amp;LEFT(M84,10)</f>
        <v>01.12.2011 31.05.2018</v>
      </c>
      <c r="D84" s="18" t="s">
        <v>313</v>
      </c>
      <c r="E84" s="7"/>
      <c r="F84" s="7"/>
      <c r="G84" s="7"/>
      <c r="H84" s="7"/>
      <c r="I84" s="24">
        <v>1</v>
      </c>
      <c r="J84" s="24">
        <v>0.25</v>
      </c>
      <c r="K84" s="24">
        <v>0.75</v>
      </c>
      <c r="L84" s="21" t="s">
        <v>435</v>
      </c>
      <c r="M84" s="23" t="s">
        <v>65</v>
      </c>
      <c r="N84" s="23" t="s">
        <v>451</v>
      </c>
    </row>
    <row r="85" spans="1:14" s="17" customFormat="1" ht="30" x14ac:dyDescent="0.25">
      <c r="A85" s="7">
        <f t="shared" si="3"/>
        <v>70</v>
      </c>
      <c r="B85" s="9" t="s">
        <v>136</v>
      </c>
      <c r="C85" s="12" t="str">
        <f t="shared" si="4"/>
        <v>01.12.2011 31.05.2018</v>
      </c>
      <c r="D85" s="18" t="s">
        <v>314</v>
      </c>
      <c r="E85" s="7"/>
      <c r="F85" s="7"/>
      <c r="G85" s="7"/>
      <c r="H85" s="7"/>
      <c r="I85" s="24">
        <v>1</v>
      </c>
      <c r="J85" s="24">
        <v>1</v>
      </c>
      <c r="K85" s="24">
        <v>0</v>
      </c>
      <c r="L85" s="21" t="s">
        <v>435</v>
      </c>
      <c r="M85" s="23" t="s">
        <v>65</v>
      </c>
      <c r="N85" s="23" t="s">
        <v>451</v>
      </c>
    </row>
    <row r="86" spans="1:14" s="17" customFormat="1" ht="30" x14ac:dyDescent="0.25">
      <c r="A86" s="7">
        <f t="shared" si="3"/>
        <v>71</v>
      </c>
      <c r="B86" s="9" t="s">
        <v>137</v>
      </c>
      <c r="C86" s="12" t="str">
        <f t="shared" si="4"/>
        <v>01.12.2011 31.05.2018</v>
      </c>
      <c r="D86" s="18" t="s">
        <v>315</v>
      </c>
      <c r="E86" s="7"/>
      <c r="F86" s="7"/>
      <c r="G86" s="7"/>
      <c r="H86" s="7"/>
      <c r="I86" s="24">
        <v>1</v>
      </c>
      <c r="J86" s="24">
        <v>0.25</v>
      </c>
      <c r="K86" s="24">
        <v>0.75</v>
      </c>
      <c r="L86" s="21" t="s">
        <v>435</v>
      </c>
      <c r="M86" s="23" t="s">
        <v>65</v>
      </c>
      <c r="N86" s="23" t="s">
        <v>451</v>
      </c>
    </row>
    <row r="87" spans="1:14" s="17" customFormat="1" ht="30" x14ac:dyDescent="0.25">
      <c r="A87" s="7">
        <f t="shared" si="3"/>
        <v>72</v>
      </c>
      <c r="B87" s="9" t="s">
        <v>138</v>
      </c>
      <c r="C87" s="12" t="str">
        <f t="shared" si="4"/>
        <v>01.12.2011 31.05.2018</v>
      </c>
      <c r="D87" s="18" t="s">
        <v>316</v>
      </c>
      <c r="E87" s="7"/>
      <c r="F87" s="7"/>
      <c r="G87" s="7"/>
      <c r="H87" s="7"/>
      <c r="I87" s="24">
        <v>1</v>
      </c>
      <c r="J87" s="24">
        <v>0.25</v>
      </c>
      <c r="K87" s="24">
        <v>0.75</v>
      </c>
      <c r="L87" s="21" t="s">
        <v>435</v>
      </c>
      <c r="M87" s="23" t="s">
        <v>65</v>
      </c>
      <c r="N87" s="23" t="s">
        <v>451</v>
      </c>
    </row>
    <row r="88" spans="1:14" s="17" customFormat="1" ht="30" x14ac:dyDescent="0.25">
      <c r="A88" s="7">
        <f t="shared" si="3"/>
        <v>73</v>
      </c>
      <c r="B88" s="9" t="s">
        <v>139</v>
      </c>
      <c r="C88" s="12" t="str">
        <f t="shared" si="4"/>
        <v>01.03.1999 31.05.2018</v>
      </c>
      <c r="D88" s="18" t="s">
        <v>317</v>
      </c>
      <c r="E88" s="7"/>
      <c r="F88" s="7"/>
      <c r="G88" s="7"/>
      <c r="H88" s="7"/>
      <c r="I88" s="24">
        <v>1</v>
      </c>
      <c r="J88" s="24">
        <v>0.25</v>
      </c>
      <c r="K88" s="24">
        <v>0.75</v>
      </c>
      <c r="L88" s="21" t="s">
        <v>435</v>
      </c>
      <c r="M88" s="23" t="s">
        <v>65</v>
      </c>
      <c r="N88" s="23" t="s">
        <v>466</v>
      </c>
    </row>
    <row r="89" spans="1:14" s="17" customFormat="1" ht="30" x14ac:dyDescent="0.25">
      <c r="A89" s="7">
        <f t="shared" si="3"/>
        <v>74</v>
      </c>
      <c r="B89" s="9" t="s">
        <v>140</v>
      </c>
      <c r="C89" s="12" t="str">
        <f t="shared" si="4"/>
        <v>01.02.1997 31.05.2018</v>
      </c>
      <c r="D89" s="18" t="s">
        <v>318</v>
      </c>
      <c r="E89" s="7"/>
      <c r="F89" s="7"/>
      <c r="G89" s="7"/>
      <c r="H89" s="7"/>
      <c r="I89" s="24">
        <v>1</v>
      </c>
      <c r="J89" s="24">
        <v>0.25</v>
      </c>
      <c r="K89" s="24">
        <v>0.75</v>
      </c>
      <c r="L89" s="21" t="s">
        <v>435</v>
      </c>
      <c r="M89" s="23" t="s">
        <v>65</v>
      </c>
      <c r="N89" s="23" t="s">
        <v>59</v>
      </c>
    </row>
    <row r="90" spans="1:14" s="17" customFormat="1" ht="30" x14ac:dyDescent="0.25">
      <c r="A90" s="7">
        <f t="shared" si="3"/>
        <v>75</v>
      </c>
      <c r="B90" s="9" t="s">
        <v>141</v>
      </c>
      <c r="C90" s="12" t="str">
        <f t="shared" si="4"/>
        <v>01.02.1997 31.05.2018</v>
      </c>
      <c r="D90" s="18" t="s">
        <v>319</v>
      </c>
      <c r="E90" s="7"/>
      <c r="F90" s="7"/>
      <c r="G90" s="7"/>
      <c r="H90" s="7"/>
      <c r="I90" s="24">
        <v>1</v>
      </c>
      <c r="J90" s="24">
        <v>0.25</v>
      </c>
      <c r="K90" s="24">
        <v>0.75</v>
      </c>
      <c r="L90" s="21" t="s">
        <v>435</v>
      </c>
      <c r="M90" s="23" t="s">
        <v>65</v>
      </c>
      <c r="N90" s="23" t="s">
        <v>59</v>
      </c>
    </row>
    <row r="91" spans="1:14" s="17" customFormat="1" ht="30" x14ac:dyDescent="0.25">
      <c r="A91" s="7">
        <f t="shared" si="3"/>
        <v>76</v>
      </c>
      <c r="B91" s="9" t="s">
        <v>142</v>
      </c>
      <c r="C91" s="12" t="str">
        <f t="shared" si="4"/>
        <v>01.02.1997 31.05.2018</v>
      </c>
      <c r="D91" s="18" t="s">
        <v>320</v>
      </c>
      <c r="E91" s="7"/>
      <c r="F91" s="7"/>
      <c r="G91" s="7"/>
      <c r="H91" s="7"/>
      <c r="I91" s="24">
        <v>1</v>
      </c>
      <c r="J91" s="24">
        <v>0.25</v>
      </c>
      <c r="K91" s="24">
        <v>0.75</v>
      </c>
      <c r="L91" s="21" t="s">
        <v>435</v>
      </c>
      <c r="M91" s="23" t="s">
        <v>65</v>
      </c>
      <c r="N91" s="23" t="s">
        <v>59</v>
      </c>
    </row>
    <row r="92" spans="1:14" s="17" customFormat="1" ht="30" x14ac:dyDescent="0.25">
      <c r="A92" s="7">
        <f t="shared" si="3"/>
        <v>77</v>
      </c>
      <c r="B92" s="9" t="s">
        <v>143</v>
      </c>
      <c r="C92" s="12" t="str">
        <f t="shared" si="4"/>
        <v>09.01.1990 31.05.2018</v>
      </c>
      <c r="D92" s="18" t="s">
        <v>321</v>
      </c>
      <c r="E92" s="7"/>
      <c r="F92" s="7"/>
      <c r="G92" s="7"/>
      <c r="H92" s="7"/>
      <c r="I92" s="24">
        <v>25275.3</v>
      </c>
      <c r="J92" s="24">
        <v>6634.78</v>
      </c>
      <c r="K92" s="24">
        <v>18640.52</v>
      </c>
      <c r="L92" s="21" t="s">
        <v>435</v>
      </c>
      <c r="M92" s="23" t="s">
        <v>65</v>
      </c>
      <c r="N92" s="23" t="s">
        <v>479</v>
      </c>
    </row>
    <row r="93" spans="1:14" s="17" customFormat="1" ht="30" x14ac:dyDescent="0.25">
      <c r="A93" s="7">
        <f t="shared" si="3"/>
        <v>78</v>
      </c>
      <c r="B93" s="9" t="s">
        <v>144</v>
      </c>
      <c r="C93" s="12" t="str">
        <f t="shared" si="4"/>
        <v>01.08.1994 31.05.2018</v>
      </c>
      <c r="D93" s="18" t="s">
        <v>322</v>
      </c>
      <c r="E93" s="7"/>
      <c r="F93" s="7"/>
      <c r="G93" s="7"/>
      <c r="H93" s="7"/>
      <c r="I93" s="24">
        <v>1</v>
      </c>
      <c r="J93" s="24">
        <v>0.25</v>
      </c>
      <c r="K93" s="24">
        <v>0.75</v>
      </c>
      <c r="L93" s="21" t="s">
        <v>435</v>
      </c>
      <c r="M93" s="23" t="s">
        <v>65</v>
      </c>
      <c r="N93" s="23" t="s">
        <v>480</v>
      </c>
    </row>
    <row r="94" spans="1:14" s="17" customFormat="1" ht="30" x14ac:dyDescent="0.25">
      <c r="A94" s="7">
        <f t="shared" si="3"/>
        <v>79</v>
      </c>
      <c r="B94" s="9" t="s">
        <v>145</v>
      </c>
      <c r="C94" s="12" t="str">
        <f t="shared" si="4"/>
        <v>01.12.1993 31.05.2018</v>
      </c>
      <c r="D94" s="18" t="s">
        <v>323</v>
      </c>
      <c r="E94" s="7"/>
      <c r="F94" s="7"/>
      <c r="G94" s="7"/>
      <c r="H94" s="7"/>
      <c r="I94" s="24">
        <v>1</v>
      </c>
      <c r="J94" s="24">
        <v>0.25</v>
      </c>
      <c r="K94" s="24">
        <v>0.75</v>
      </c>
      <c r="L94" s="21" t="s">
        <v>435</v>
      </c>
      <c r="M94" s="23" t="s">
        <v>65</v>
      </c>
      <c r="N94" s="23" t="s">
        <v>473</v>
      </c>
    </row>
    <row r="95" spans="1:14" s="17" customFormat="1" ht="30" x14ac:dyDescent="0.25">
      <c r="A95" s="7">
        <f t="shared" si="3"/>
        <v>80</v>
      </c>
      <c r="B95" s="9" t="s">
        <v>146</v>
      </c>
      <c r="C95" s="12" t="str">
        <f t="shared" si="4"/>
        <v>01.12.2011 31.05.2018</v>
      </c>
      <c r="D95" s="18" t="s">
        <v>324</v>
      </c>
      <c r="E95" s="7"/>
      <c r="F95" s="7"/>
      <c r="G95" s="7"/>
      <c r="H95" s="7"/>
      <c r="I95" s="24">
        <v>3067.71</v>
      </c>
      <c r="J95" s="24">
        <v>1559.4</v>
      </c>
      <c r="K95" s="24">
        <v>1508.31</v>
      </c>
      <c r="L95" s="21" t="s">
        <v>435</v>
      </c>
      <c r="M95" s="23" t="s">
        <v>65</v>
      </c>
      <c r="N95" s="23" t="s">
        <v>451</v>
      </c>
    </row>
    <row r="96" spans="1:14" s="17" customFormat="1" ht="30" x14ac:dyDescent="0.25">
      <c r="A96" s="7">
        <f t="shared" si="3"/>
        <v>81</v>
      </c>
      <c r="B96" s="9" t="s">
        <v>147</v>
      </c>
      <c r="C96" s="12" t="str">
        <f t="shared" si="4"/>
        <v>01.12.2011 31.05.2018</v>
      </c>
      <c r="D96" s="18" t="s">
        <v>325</v>
      </c>
      <c r="E96" s="7"/>
      <c r="F96" s="7"/>
      <c r="G96" s="7"/>
      <c r="H96" s="7"/>
      <c r="I96" s="24">
        <v>3261.11</v>
      </c>
      <c r="J96" s="24">
        <v>1657.74</v>
      </c>
      <c r="K96" s="24">
        <v>1603.37</v>
      </c>
      <c r="L96" s="21" t="s">
        <v>435</v>
      </c>
      <c r="M96" s="23" t="s">
        <v>65</v>
      </c>
      <c r="N96" s="23" t="s">
        <v>451</v>
      </c>
    </row>
    <row r="97" spans="1:14" s="17" customFormat="1" ht="30" x14ac:dyDescent="0.25">
      <c r="A97" s="7">
        <f t="shared" si="3"/>
        <v>82</v>
      </c>
      <c r="B97" s="9" t="s">
        <v>148</v>
      </c>
      <c r="C97" s="12" t="str">
        <f t="shared" si="4"/>
        <v>01.01.1996 31.05.2018</v>
      </c>
      <c r="D97" s="18" t="s">
        <v>326</v>
      </c>
      <c r="E97" s="7"/>
      <c r="F97" s="7"/>
      <c r="G97" s="7"/>
      <c r="H97" s="7"/>
      <c r="I97" s="24">
        <v>1</v>
      </c>
      <c r="J97" s="24">
        <v>0.49</v>
      </c>
      <c r="K97" s="24">
        <v>0.51</v>
      </c>
      <c r="L97" s="21" t="s">
        <v>435</v>
      </c>
      <c r="M97" s="23" t="s">
        <v>65</v>
      </c>
      <c r="N97" s="23" t="s">
        <v>481</v>
      </c>
    </row>
    <row r="98" spans="1:14" s="17" customFormat="1" ht="30" x14ac:dyDescent="0.25">
      <c r="A98" s="7">
        <f t="shared" si="3"/>
        <v>83</v>
      </c>
      <c r="B98" s="9" t="s">
        <v>149</v>
      </c>
      <c r="C98" s="12" t="str">
        <f t="shared" si="4"/>
        <v>01.01.1997 31.05.2018</v>
      </c>
      <c r="D98" s="18" t="s">
        <v>327</v>
      </c>
      <c r="E98" s="7"/>
      <c r="F98" s="7"/>
      <c r="G98" s="7"/>
      <c r="H98" s="7"/>
      <c r="I98" s="24">
        <v>1</v>
      </c>
      <c r="J98" s="24">
        <v>0.25</v>
      </c>
      <c r="K98" s="24">
        <v>0.75</v>
      </c>
      <c r="L98" s="21" t="s">
        <v>435</v>
      </c>
      <c r="M98" s="23" t="s">
        <v>65</v>
      </c>
      <c r="N98" s="23" t="s">
        <v>482</v>
      </c>
    </row>
    <row r="99" spans="1:14" s="17" customFormat="1" ht="30" x14ac:dyDescent="0.25">
      <c r="A99" s="7">
        <f t="shared" si="3"/>
        <v>84</v>
      </c>
      <c r="B99" s="9" t="s">
        <v>150</v>
      </c>
      <c r="C99" s="12" t="str">
        <f t="shared" si="4"/>
        <v>01.03.1994 31.05.2018</v>
      </c>
      <c r="D99" s="18" t="s">
        <v>328</v>
      </c>
      <c r="E99" s="7"/>
      <c r="F99" s="7"/>
      <c r="G99" s="7"/>
      <c r="H99" s="7"/>
      <c r="I99" s="24">
        <v>373.46</v>
      </c>
      <c r="J99" s="24">
        <v>98.03</v>
      </c>
      <c r="K99" s="24">
        <v>275.43</v>
      </c>
      <c r="L99" s="21" t="s">
        <v>435</v>
      </c>
      <c r="M99" s="23" t="s">
        <v>65</v>
      </c>
      <c r="N99" s="23" t="s">
        <v>472</v>
      </c>
    </row>
    <row r="100" spans="1:14" s="17" customFormat="1" ht="30" x14ac:dyDescent="0.25">
      <c r="A100" s="7">
        <f t="shared" si="3"/>
        <v>85</v>
      </c>
      <c r="B100" s="9" t="s">
        <v>151</v>
      </c>
      <c r="C100" s="12" t="str">
        <f t="shared" si="4"/>
        <v>01.01.1996 31.05.2018</v>
      </c>
      <c r="D100" s="18" t="s">
        <v>329</v>
      </c>
      <c r="E100" s="7"/>
      <c r="F100" s="7"/>
      <c r="G100" s="7"/>
      <c r="H100" s="7"/>
      <c r="I100" s="24">
        <v>1</v>
      </c>
      <c r="J100" s="24">
        <v>0.49</v>
      </c>
      <c r="K100" s="24">
        <v>0.51</v>
      </c>
      <c r="L100" s="21" t="s">
        <v>435</v>
      </c>
      <c r="M100" s="23" t="s">
        <v>65</v>
      </c>
      <c r="N100" s="23" t="s">
        <v>481</v>
      </c>
    </row>
    <row r="101" spans="1:14" s="17" customFormat="1" ht="30" x14ac:dyDescent="0.25">
      <c r="A101" s="7">
        <f t="shared" si="3"/>
        <v>86</v>
      </c>
      <c r="B101" s="9" t="s">
        <v>152</v>
      </c>
      <c r="C101" s="12" t="str">
        <f t="shared" si="4"/>
        <v>01.12.1997 31.05.2018</v>
      </c>
      <c r="D101" s="18" t="s">
        <v>330</v>
      </c>
      <c r="E101" s="7"/>
      <c r="F101" s="7"/>
      <c r="G101" s="7"/>
      <c r="H101" s="7"/>
      <c r="I101" s="24">
        <v>64673.85</v>
      </c>
      <c r="J101" s="24">
        <v>32875.89</v>
      </c>
      <c r="K101" s="24">
        <v>31797.96</v>
      </c>
      <c r="L101" s="21" t="s">
        <v>435</v>
      </c>
      <c r="M101" s="23" t="s">
        <v>65</v>
      </c>
      <c r="N101" s="23" t="s">
        <v>63</v>
      </c>
    </row>
    <row r="102" spans="1:14" s="17" customFormat="1" ht="30" x14ac:dyDescent="0.25">
      <c r="A102" s="7">
        <f t="shared" si="3"/>
        <v>87</v>
      </c>
      <c r="B102" s="9" t="s">
        <v>153</v>
      </c>
      <c r="C102" s="12" t="str">
        <f t="shared" si="4"/>
        <v>01.12.1997 31.05.2018</v>
      </c>
      <c r="D102" s="18" t="s">
        <v>331</v>
      </c>
      <c r="E102" s="7"/>
      <c r="F102" s="7"/>
      <c r="G102" s="7"/>
      <c r="H102" s="7"/>
      <c r="I102" s="24">
        <v>11000</v>
      </c>
      <c r="J102" s="24">
        <v>10398.950000000001</v>
      </c>
      <c r="K102" s="24">
        <v>601.04999999999995</v>
      </c>
      <c r="L102" s="21" t="s">
        <v>435</v>
      </c>
      <c r="M102" s="23" t="s">
        <v>65</v>
      </c>
      <c r="N102" s="23" t="s">
        <v>63</v>
      </c>
    </row>
    <row r="103" spans="1:14" s="17" customFormat="1" ht="30" x14ac:dyDescent="0.25">
      <c r="A103" s="7">
        <f t="shared" si="3"/>
        <v>88</v>
      </c>
      <c r="B103" s="9" t="s">
        <v>154</v>
      </c>
      <c r="C103" s="12" t="str">
        <f t="shared" si="4"/>
        <v>01.06.1993 31.05.2018</v>
      </c>
      <c r="D103" s="18" t="s">
        <v>332</v>
      </c>
      <c r="E103" s="7"/>
      <c r="F103" s="7"/>
      <c r="G103" s="7"/>
      <c r="H103" s="7"/>
      <c r="I103" s="24">
        <v>1</v>
      </c>
      <c r="J103" s="24">
        <v>0.25</v>
      </c>
      <c r="K103" s="24">
        <v>0.75</v>
      </c>
      <c r="L103" s="21" t="s">
        <v>435</v>
      </c>
      <c r="M103" s="23" t="s">
        <v>65</v>
      </c>
      <c r="N103" s="23" t="s">
        <v>474</v>
      </c>
    </row>
    <row r="104" spans="1:14" s="17" customFormat="1" ht="30" x14ac:dyDescent="0.25">
      <c r="A104" s="7">
        <f t="shared" si="3"/>
        <v>89</v>
      </c>
      <c r="B104" s="9" t="s">
        <v>155</v>
      </c>
      <c r="C104" s="12" t="str">
        <f t="shared" si="4"/>
        <v>01.12.1993 31.05.2018</v>
      </c>
      <c r="D104" s="18" t="s">
        <v>333</v>
      </c>
      <c r="E104" s="7"/>
      <c r="F104" s="7"/>
      <c r="G104" s="7"/>
      <c r="H104" s="7"/>
      <c r="I104" s="24">
        <v>172868.79</v>
      </c>
      <c r="J104" s="24">
        <v>87874.95</v>
      </c>
      <c r="K104" s="24">
        <v>84993.84</v>
      </c>
      <c r="L104" s="21" t="s">
        <v>435</v>
      </c>
      <c r="M104" s="23" t="s">
        <v>65</v>
      </c>
      <c r="N104" s="23" t="s">
        <v>473</v>
      </c>
    </row>
    <row r="105" spans="1:14" s="17" customFormat="1" ht="30" x14ac:dyDescent="0.25">
      <c r="A105" s="7">
        <f t="shared" si="3"/>
        <v>90</v>
      </c>
      <c r="B105" s="9" t="s">
        <v>156</v>
      </c>
      <c r="C105" s="12" t="str">
        <f t="shared" si="4"/>
        <v>01.08.1998 31.05.2018</v>
      </c>
      <c r="D105" s="18" t="s">
        <v>334</v>
      </c>
      <c r="E105" s="7"/>
      <c r="F105" s="7"/>
      <c r="G105" s="7"/>
      <c r="H105" s="7"/>
      <c r="I105" s="24">
        <v>1</v>
      </c>
      <c r="J105" s="24">
        <v>0.49</v>
      </c>
      <c r="K105" s="24">
        <v>0.51</v>
      </c>
      <c r="L105" s="21" t="s">
        <v>435</v>
      </c>
      <c r="M105" s="23" t="s">
        <v>65</v>
      </c>
      <c r="N105" s="23" t="s">
        <v>483</v>
      </c>
    </row>
    <row r="106" spans="1:14" s="17" customFormat="1" ht="30" x14ac:dyDescent="0.25">
      <c r="A106" s="7">
        <f t="shared" si="3"/>
        <v>91</v>
      </c>
      <c r="B106" s="9" t="s">
        <v>157</v>
      </c>
      <c r="C106" s="12" t="str">
        <f t="shared" si="4"/>
        <v>01.10.1992 31.05.2018</v>
      </c>
      <c r="D106" s="18" t="s">
        <v>335</v>
      </c>
      <c r="E106" s="7"/>
      <c r="F106" s="7"/>
      <c r="G106" s="7"/>
      <c r="H106" s="7"/>
      <c r="I106" s="24">
        <v>1</v>
      </c>
      <c r="J106" s="24">
        <v>0.25</v>
      </c>
      <c r="K106" s="24">
        <v>0.75</v>
      </c>
      <c r="L106" s="21" t="s">
        <v>435</v>
      </c>
      <c r="M106" s="23" t="s">
        <v>65</v>
      </c>
      <c r="N106" s="23" t="s">
        <v>445</v>
      </c>
    </row>
    <row r="107" spans="1:14" s="17" customFormat="1" ht="30" x14ac:dyDescent="0.25">
      <c r="A107" s="7">
        <f t="shared" si="3"/>
        <v>92</v>
      </c>
      <c r="B107" s="9" t="s">
        <v>158</v>
      </c>
      <c r="C107" s="12" t="str">
        <f t="shared" si="4"/>
        <v>01.11.1993 31.05.2018</v>
      </c>
      <c r="D107" s="18" t="s">
        <v>336</v>
      </c>
      <c r="E107" s="7"/>
      <c r="F107" s="7"/>
      <c r="G107" s="7"/>
      <c r="H107" s="7"/>
      <c r="I107" s="24">
        <v>1</v>
      </c>
      <c r="J107" s="24">
        <v>0.25</v>
      </c>
      <c r="K107" s="24">
        <v>0.75</v>
      </c>
      <c r="L107" s="21" t="s">
        <v>435</v>
      </c>
      <c r="M107" s="23" t="s">
        <v>65</v>
      </c>
      <c r="N107" s="23" t="s">
        <v>484</v>
      </c>
    </row>
    <row r="108" spans="1:14" s="17" customFormat="1" ht="30" x14ac:dyDescent="0.25">
      <c r="A108" s="7">
        <f t="shared" si="3"/>
        <v>93</v>
      </c>
      <c r="B108" s="9" t="s">
        <v>159</v>
      </c>
      <c r="C108" s="12" t="str">
        <f t="shared" si="4"/>
        <v>31.10.2012 31.05.2018</v>
      </c>
      <c r="D108" s="18" t="s">
        <v>337</v>
      </c>
      <c r="E108" s="7"/>
      <c r="F108" s="7"/>
      <c r="G108" s="7"/>
      <c r="H108" s="7"/>
      <c r="I108" s="24">
        <v>1</v>
      </c>
      <c r="J108" s="24">
        <v>0.25</v>
      </c>
      <c r="K108" s="24">
        <v>0.75</v>
      </c>
      <c r="L108" s="21" t="s">
        <v>435</v>
      </c>
      <c r="M108" s="23" t="s">
        <v>65</v>
      </c>
      <c r="N108" s="23" t="s">
        <v>454</v>
      </c>
    </row>
    <row r="109" spans="1:14" s="17" customFormat="1" ht="30" x14ac:dyDescent="0.25">
      <c r="A109" s="7">
        <f t="shared" si="3"/>
        <v>94</v>
      </c>
      <c r="B109" s="9" t="s">
        <v>160</v>
      </c>
      <c r="C109" s="12" t="str">
        <f t="shared" si="4"/>
        <v>30.11.2011 31.05.2018</v>
      </c>
      <c r="D109" s="18" t="s">
        <v>338</v>
      </c>
      <c r="E109" s="7"/>
      <c r="F109" s="7"/>
      <c r="G109" s="7"/>
      <c r="H109" s="7"/>
      <c r="I109" s="24">
        <v>1</v>
      </c>
      <c r="J109" s="24">
        <v>0.25</v>
      </c>
      <c r="K109" s="24">
        <v>0.75</v>
      </c>
      <c r="L109" s="21" t="s">
        <v>435</v>
      </c>
      <c r="M109" s="23" t="s">
        <v>65</v>
      </c>
      <c r="N109" s="23" t="s">
        <v>449</v>
      </c>
    </row>
    <row r="110" spans="1:14" s="17" customFormat="1" ht="30" x14ac:dyDescent="0.25">
      <c r="A110" s="7">
        <f t="shared" si="3"/>
        <v>95</v>
      </c>
      <c r="B110" s="9" t="s">
        <v>161</v>
      </c>
      <c r="C110" s="12" t="str">
        <f t="shared" si="4"/>
        <v>30.11.2011 31.05.2018</v>
      </c>
      <c r="D110" s="18" t="s">
        <v>339</v>
      </c>
      <c r="E110" s="7"/>
      <c r="F110" s="7"/>
      <c r="G110" s="7"/>
      <c r="H110" s="7"/>
      <c r="I110" s="24">
        <v>1</v>
      </c>
      <c r="J110" s="24">
        <v>0.25</v>
      </c>
      <c r="K110" s="24">
        <v>0.75</v>
      </c>
      <c r="L110" s="21" t="s">
        <v>435</v>
      </c>
      <c r="M110" s="23" t="s">
        <v>65</v>
      </c>
      <c r="N110" s="23" t="s">
        <v>449</v>
      </c>
    </row>
    <row r="111" spans="1:14" s="17" customFormat="1" ht="30" x14ac:dyDescent="0.25">
      <c r="A111" s="7">
        <f t="shared" si="3"/>
        <v>96</v>
      </c>
      <c r="B111" s="9" t="s">
        <v>162</v>
      </c>
      <c r="C111" s="12" t="str">
        <f t="shared" si="4"/>
        <v>30.11.2011 31.05.2018</v>
      </c>
      <c r="D111" s="18" t="s">
        <v>340</v>
      </c>
      <c r="E111" s="7"/>
      <c r="F111" s="7"/>
      <c r="G111" s="7"/>
      <c r="H111" s="7"/>
      <c r="I111" s="24">
        <v>1</v>
      </c>
      <c r="J111" s="24">
        <v>0.25</v>
      </c>
      <c r="K111" s="24">
        <v>0.75</v>
      </c>
      <c r="L111" s="21" t="s">
        <v>435</v>
      </c>
      <c r="M111" s="23" t="s">
        <v>65</v>
      </c>
      <c r="N111" s="23" t="s">
        <v>449</v>
      </c>
    </row>
    <row r="112" spans="1:14" s="17" customFormat="1" ht="30" x14ac:dyDescent="0.25">
      <c r="A112" s="7">
        <f t="shared" si="3"/>
        <v>97</v>
      </c>
      <c r="B112" s="9" t="s">
        <v>163</v>
      </c>
      <c r="C112" s="12" t="str">
        <f t="shared" si="4"/>
        <v>30.11.2011 31.05.2018</v>
      </c>
      <c r="D112" s="18" t="s">
        <v>341</v>
      </c>
      <c r="E112" s="7"/>
      <c r="F112" s="7"/>
      <c r="G112" s="7"/>
      <c r="H112" s="7"/>
      <c r="I112" s="24">
        <v>1</v>
      </c>
      <c r="J112" s="24">
        <v>0.25</v>
      </c>
      <c r="K112" s="24">
        <v>0.75</v>
      </c>
      <c r="L112" s="21" t="s">
        <v>435</v>
      </c>
      <c r="M112" s="23" t="s">
        <v>65</v>
      </c>
      <c r="N112" s="23" t="s">
        <v>449</v>
      </c>
    </row>
    <row r="113" spans="1:14" s="17" customFormat="1" ht="30" x14ac:dyDescent="0.25">
      <c r="A113" s="7">
        <f t="shared" si="3"/>
        <v>98</v>
      </c>
      <c r="B113" s="9" t="s">
        <v>164</v>
      </c>
      <c r="C113" s="12" t="str">
        <f t="shared" si="4"/>
        <v>30.11.2011 31.05.2018</v>
      </c>
      <c r="D113" s="18" t="s">
        <v>342</v>
      </c>
      <c r="E113" s="7"/>
      <c r="F113" s="7"/>
      <c r="G113" s="7"/>
      <c r="H113" s="7"/>
      <c r="I113" s="24">
        <v>1</v>
      </c>
      <c r="J113" s="24">
        <v>0.25</v>
      </c>
      <c r="K113" s="24">
        <v>0.75</v>
      </c>
      <c r="L113" s="21" t="s">
        <v>435</v>
      </c>
      <c r="M113" s="23" t="s">
        <v>65</v>
      </c>
      <c r="N113" s="23" t="s">
        <v>449</v>
      </c>
    </row>
    <row r="114" spans="1:14" s="17" customFormat="1" ht="30" x14ac:dyDescent="0.25">
      <c r="A114" s="7">
        <f t="shared" si="3"/>
        <v>99</v>
      </c>
      <c r="B114" s="9" t="s">
        <v>165</v>
      </c>
      <c r="C114" s="12" t="str">
        <f t="shared" si="4"/>
        <v>30.11.2011 31.05.2018</v>
      </c>
      <c r="D114" s="18" t="s">
        <v>343</v>
      </c>
      <c r="E114" s="7"/>
      <c r="F114" s="7"/>
      <c r="G114" s="7"/>
      <c r="H114" s="7"/>
      <c r="I114" s="24">
        <v>1</v>
      </c>
      <c r="J114" s="24">
        <v>0.25</v>
      </c>
      <c r="K114" s="24">
        <v>0.75</v>
      </c>
      <c r="L114" s="21" t="s">
        <v>435</v>
      </c>
      <c r="M114" s="23" t="s">
        <v>65</v>
      </c>
      <c r="N114" s="23" t="s">
        <v>449</v>
      </c>
    </row>
    <row r="115" spans="1:14" s="17" customFormat="1" ht="30" x14ac:dyDescent="0.25">
      <c r="A115" s="7">
        <f t="shared" si="3"/>
        <v>100</v>
      </c>
      <c r="B115" s="9" t="s">
        <v>166</v>
      </c>
      <c r="C115" s="12" t="str">
        <f t="shared" si="4"/>
        <v>01.12.2011 31.05.2018</v>
      </c>
      <c r="D115" s="18" t="s">
        <v>344</v>
      </c>
      <c r="E115" s="7"/>
      <c r="F115" s="7"/>
      <c r="G115" s="7"/>
      <c r="H115" s="7"/>
      <c r="I115" s="24">
        <v>140.05000000000001</v>
      </c>
      <c r="J115" s="24">
        <v>71.19</v>
      </c>
      <c r="K115" s="24">
        <v>68.86</v>
      </c>
      <c r="L115" s="21" t="s">
        <v>435</v>
      </c>
      <c r="M115" s="23" t="s">
        <v>65</v>
      </c>
      <c r="N115" s="23" t="s">
        <v>451</v>
      </c>
    </row>
    <row r="116" spans="1:14" s="17" customFormat="1" ht="30" x14ac:dyDescent="0.25">
      <c r="A116" s="7">
        <f t="shared" si="3"/>
        <v>101</v>
      </c>
      <c r="B116" s="9" t="s">
        <v>167</v>
      </c>
      <c r="C116" s="12" t="str">
        <f t="shared" si="4"/>
        <v>01.12.2011 31.05.2018</v>
      </c>
      <c r="D116" s="18" t="s">
        <v>345</v>
      </c>
      <c r="E116" s="7"/>
      <c r="F116" s="7"/>
      <c r="G116" s="7"/>
      <c r="H116" s="7"/>
      <c r="I116" s="24">
        <v>133.38</v>
      </c>
      <c r="J116" s="24">
        <v>67.78</v>
      </c>
      <c r="K116" s="24">
        <v>65.599999999999994</v>
      </c>
      <c r="L116" s="21" t="s">
        <v>435</v>
      </c>
      <c r="M116" s="23" t="s">
        <v>65</v>
      </c>
      <c r="N116" s="23" t="s">
        <v>451</v>
      </c>
    </row>
    <row r="117" spans="1:14" s="17" customFormat="1" ht="30" x14ac:dyDescent="0.25">
      <c r="A117" s="7">
        <f t="shared" si="3"/>
        <v>102</v>
      </c>
      <c r="B117" s="9" t="s">
        <v>168</v>
      </c>
      <c r="C117" s="12" t="str">
        <f t="shared" si="4"/>
        <v>01.12.2011 31.05.2018</v>
      </c>
      <c r="D117" s="18" t="s">
        <v>346</v>
      </c>
      <c r="E117" s="7"/>
      <c r="F117" s="7"/>
      <c r="G117" s="7"/>
      <c r="H117" s="7"/>
      <c r="I117" s="24">
        <v>1</v>
      </c>
      <c r="J117" s="24">
        <v>0.25</v>
      </c>
      <c r="K117" s="24">
        <v>0.75</v>
      </c>
      <c r="L117" s="21" t="s">
        <v>435</v>
      </c>
      <c r="M117" s="23" t="s">
        <v>65</v>
      </c>
      <c r="N117" s="23" t="s">
        <v>451</v>
      </c>
    </row>
    <row r="118" spans="1:14" s="17" customFormat="1" ht="30" x14ac:dyDescent="0.25">
      <c r="A118" s="7">
        <f t="shared" si="3"/>
        <v>103</v>
      </c>
      <c r="B118" s="9" t="s">
        <v>169</v>
      </c>
      <c r="C118" s="12" t="str">
        <f t="shared" si="4"/>
        <v>20.04.2012 31.05.2018</v>
      </c>
      <c r="D118" s="18" t="s">
        <v>347</v>
      </c>
      <c r="E118" s="7"/>
      <c r="F118" s="7"/>
      <c r="G118" s="7"/>
      <c r="H118" s="7"/>
      <c r="I118" s="24">
        <v>1</v>
      </c>
      <c r="J118" s="24">
        <v>0.25</v>
      </c>
      <c r="K118" s="24">
        <v>0.75</v>
      </c>
      <c r="L118" s="21" t="s">
        <v>435</v>
      </c>
      <c r="M118" s="23" t="s">
        <v>65</v>
      </c>
      <c r="N118" s="23" t="s">
        <v>485</v>
      </c>
    </row>
    <row r="119" spans="1:14" s="17" customFormat="1" ht="30" x14ac:dyDescent="0.25">
      <c r="A119" s="7">
        <f t="shared" si="3"/>
        <v>104</v>
      </c>
      <c r="B119" s="9" t="s">
        <v>170</v>
      </c>
      <c r="C119" s="12" t="str">
        <f t="shared" si="4"/>
        <v>01.12.2016 31.05.2018</v>
      </c>
      <c r="D119" s="18" t="s">
        <v>348</v>
      </c>
      <c r="E119" s="7"/>
      <c r="F119" s="7"/>
      <c r="G119" s="7"/>
      <c r="H119" s="7"/>
      <c r="I119" s="24">
        <v>6482.33</v>
      </c>
      <c r="J119" s="24">
        <v>1807.87</v>
      </c>
      <c r="K119" s="24">
        <v>4674.46</v>
      </c>
      <c r="L119" s="21" t="s">
        <v>435</v>
      </c>
      <c r="M119" s="23" t="s">
        <v>65</v>
      </c>
      <c r="N119" s="23" t="s">
        <v>486</v>
      </c>
    </row>
    <row r="120" spans="1:14" s="17" customFormat="1" ht="30" x14ac:dyDescent="0.25">
      <c r="A120" s="7">
        <f t="shared" si="3"/>
        <v>105</v>
      </c>
      <c r="B120" s="9" t="s">
        <v>171</v>
      </c>
      <c r="C120" s="12" t="str">
        <f t="shared" si="4"/>
        <v>15.03.2017 31.05.2018</v>
      </c>
      <c r="D120" s="18" t="s">
        <v>349</v>
      </c>
      <c r="E120" s="7"/>
      <c r="F120" s="7"/>
      <c r="G120" s="7"/>
      <c r="H120" s="7"/>
      <c r="I120" s="24">
        <v>52332.1</v>
      </c>
      <c r="J120" s="24">
        <v>38037.699999999997</v>
      </c>
      <c r="K120" s="24">
        <v>14294.4</v>
      </c>
      <c r="L120" s="21" t="s">
        <v>435</v>
      </c>
      <c r="M120" s="23" t="s">
        <v>65</v>
      </c>
      <c r="N120" s="23" t="s">
        <v>487</v>
      </c>
    </row>
    <row r="121" spans="1:14" s="17" customFormat="1" ht="30" x14ac:dyDescent="0.25">
      <c r="A121" s="7">
        <f t="shared" si="3"/>
        <v>106</v>
      </c>
      <c r="B121" s="9" t="s">
        <v>172</v>
      </c>
      <c r="C121" s="12" t="str">
        <f t="shared" si="4"/>
        <v>30.11.2004 31.05.2018</v>
      </c>
      <c r="D121" s="18" t="s">
        <v>350</v>
      </c>
      <c r="E121" s="7"/>
      <c r="F121" s="7"/>
      <c r="G121" s="7"/>
      <c r="H121" s="7"/>
      <c r="I121" s="24">
        <v>1</v>
      </c>
      <c r="J121" s="24">
        <v>0.25</v>
      </c>
      <c r="K121" s="24">
        <v>0.75</v>
      </c>
      <c r="L121" s="21" t="s">
        <v>436</v>
      </c>
      <c r="M121" s="23" t="s">
        <v>65</v>
      </c>
      <c r="N121" s="23" t="s">
        <v>488</v>
      </c>
    </row>
    <row r="122" spans="1:14" s="17" customFormat="1" ht="30" x14ac:dyDescent="0.25">
      <c r="A122" s="7">
        <f t="shared" si="3"/>
        <v>107</v>
      </c>
      <c r="B122" s="9" t="s">
        <v>173</v>
      </c>
      <c r="C122" s="12" t="str">
        <f t="shared" si="4"/>
        <v>30.11.1999 31.05.2018</v>
      </c>
      <c r="D122" s="18" t="s">
        <v>351</v>
      </c>
      <c r="E122" s="7"/>
      <c r="F122" s="7"/>
      <c r="G122" s="7"/>
      <c r="H122" s="7"/>
      <c r="I122" s="24">
        <v>1</v>
      </c>
      <c r="J122" s="24">
        <v>0.25</v>
      </c>
      <c r="K122" s="24">
        <v>0.75</v>
      </c>
      <c r="L122" s="21" t="s">
        <v>436</v>
      </c>
      <c r="M122" s="23" t="s">
        <v>65</v>
      </c>
      <c r="N122" s="23" t="s">
        <v>489</v>
      </c>
    </row>
    <row r="123" spans="1:14" s="17" customFormat="1" ht="30" x14ac:dyDescent="0.25">
      <c r="A123" s="7">
        <f t="shared" si="3"/>
        <v>108</v>
      </c>
      <c r="B123" s="9" t="s">
        <v>174</v>
      </c>
      <c r="C123" s="12" t="str">
        <f t="shared" si="4"/>
        <v>31.12.1988 31.05.2018</v>
      </c>
      <c r="D123" s="18" t="s">
        <v>352</v>
      </c>
      <c r="E123" s="7"/>
      <c r="F123" s="7"/>
      <c r="G123" s="7"/>
      <c r="H123" s="7"/>
      <c r="I123" s="24">
        <v>1</v>
      </c>
      <c r="J123" s="24">
        <v>0.25</v>
      </c>
      <c r="K123" s="24">
        <v>0.75</v>
      </c>
      <c r="L123" s="21" t="s">
        <v>436</v>
      </c>
      <c r="M123" s="23" t="s">
        <v>65</v>
      </c>
      <c r="N123" s="23" t="s">
        <v>490</v>
      </c>
    </row>
    <row r="124" spans="1:14" s="17" customFormat="1" ht="30" x14ac:dyDescent="0.25">
      <c r="A124" s="7">
        <f t="shared" si="3"/>
        <v>109</v>
      </c>
      <c r="B124" s="9" t="s">
        <v>175</v>
      </c>
      <c r="C124" s="12" t="str">
        <f t="shared" si="4"/>
        <v>31.05.1999 31.05.2018</v>
      </c>
      <c r="D124" s="18" t="s">
        <v>353</v>
      </c>
      <c r="E124" s="7"/>
      <c r="F124" s="7"/>
      <c r="G124" s="7"/>
      <c r="H124" s="7"/>
      <c r="I124" s="24">
        <v>30315.87</v>
      </c>
      <c r="J124" s="24">
        <v>15410.55</v>
      </c>
      <c r="K124" s="24">
        <v>14905.32</v>
      </c>
      <c r="L124" s="21" t="s">
        <v>436</v>
      </c>
      <c r="M124" s="23" t="s">
        <v>65</v>
      </c>
      <c r="N124" s="23" t="s">
        <v>491</v>
      </c>
    </row>
    <row r="125" spans="1:14" s="17" customFormat="1" ht="30" x14ac:dyDescent="0.25">
      <c r="A125" s="7">
        <f t="shared" si="3"/>
        <v>110</v>
      </c>
      <c r="B125" s="9" t="s">
        <v>176</v>
      </c>
      <c r="C125" s="12" t="str">
        <f t="shared" si="4"/>
        <v>30.11.1998 31.05.2018</v>
      </c>
      <c r="D125" s="18" t="s">
        <v>354</v>
      </c>
      <c r="E125" s="7"/>
      <c r="F125" s="7"/>
      <c r="G125" s="7"/>
      <c r="H125" s="7"/>
      <c r="I125" s="24">
        <v>1</v>
      </c>
      <c r="J125" s="24">
        <v>0.25</v>
      </c>
      <c r="K125" s="24">
        <v>0.75</v>
      </c>
      <c r="L125" s="21" t="s">
        <v>436</v>
      </c>
      <c r="M125" s="23" t="s">
        <v>65</v>
      </c>
      <c r="N125" s="23" t="s">
        <v>492</v>
      </c>
    </row>
    <row r="126" spans="1:14" s="17" customFormat="1" ht="30" x14ac:dyDescent="0.25">
      <c r="A126" s="7">
        <f t="shared" si="3"/>
        <v>111</v>
      </c>
      <c r="B126" s="9" t="s">
        <v>177</v>
      </c>
      <c r="C126" s="12" t="str">
        <f t="shared" si="4"/>
        <v>30.11.1998 31.05.2018</v>
      </c>
      <c r="D126" s="18" t="s">
        <v>355</v>
      </c>
      <c r="E126" s="7"/>
      <c r="F126" s="7"/>
      <c r="G126" s="7"/>
      <c r="H126" s="7"/>
      <c r="I126" s="24">
        <v>31731.85</v>
      </c>
      <c r="J126" s="24">
        <v>16130.35</v>
      </c>
      <c r="K126" s="24">
        <v>15601.5</v>
      </c>
      <c r="L126" s="21" t="s">
        <v>436</v>
      </c>
      <c r="M126" s="23" t="s">
        <v>65</v>
      </c>
      <c r="N126" s="23" t="s">
        <v>492</v>
      </c>
    </row>
    <row r="127" spans="1:14" s="17" customFormat="1" ht="30" x14ac:dyDescent="0.25">
      <c r="A127" s="7">
        <f t="shared" si="3"/>
        <v>112</v>
      </c>
      <c r="B127" s="9" t="s">
        <v>178</v>
      </c>
      <c r="C127" s="12" t="str">
        <f t="shared" si="4"/>
        <v>01.07.1998 31.05.2018</v>
      </c>
      <c r="D127" s="18" t="s">
        <v>356</v>
      </c>
      <c r="E127" s="7"/>
      <c r="F127" s="7"/>
      <c r="G127" s="7"/>
      <c r="H127" s="7"/>
      <c r="I127" s="24">
        <v>85.81</v>
      </c>
      <c r="J127" s="24">
        <v>22.55</v>
      </c>
      <c r="K127" s="24">
        <v>63.26</v>
      </c>
      <c r="L127" s="21" t="s">
        <v>29</v>
      </c>
      <c r="M127" s="23" t="s">
        <v>65</v>
      </c>
      <c r="N127" s="23" t="s">
        <v>493</v>
      </c>
    </row>
    <row r="128" spans="1:14" s="17" customFormat="1" ht="30" x14ac:dyDescent="0.25">
      <c r="A128" s="7">
        <f t="shared" si="3"/>
        <v>113</v>
      </c>
      <c r="B128" s="9" t="s">
        <v>179</v>
      </c>
      <c r="C128" s="12" t="str">
        <f t="shared" si="4"/>
        <v>20.01.1980 31.05.2018</v>
      </c>
      <c r="D128" s="18" t="s">
        <v>357</v>
      </c>
      <c r="E128" s="7"/>
      <c r="F128" s="7"/>
      <c r="G128" s="7"/>
      <c r="H128" s="7"/>
      <c r="I128" s="24">
        <v>1</v>
      </c>
      <c r="J128" s="24">
        <v>0.49</v>
      </c>
      <c r="K128" s="24">
        <v>0.51</v>
      </c>
      <c r="L128" s="21" t="s">
        <v>29</v>
      </c>
      <c r="M128" s="23" t="s">
        <v>65</v>
      </c>
      <c r="N128" s="23" t="s">
        <v>494</v>
      </c>
    </row>
    <row r="129" spans="1:14" s="17" customFormat="1" ht="30" x14ac:dyDescent="0.25">
      <c r="A129" s="7">
        <f t="shared" si="3"/>
        <v>114</v>
      </c>
      <c r="B129" s="9" t="s">
        <v>180</v>
      </c>
      <c r="C129" s="12" t="str">
        <f t="shared" si="4"/>
        <v>01.12.1990 31.05.2018</v>
      </c>
      <c r="D129" s="18" t="s">
        <v>358</v>
      </c>
      <c r="E129" s="7"/>
      <c r="F129" s="7"/>
      <c r="G129" s="7"/>
      <c r="H129" s="7"/>
      <c r="I129" s="24">
        <v>457.64</v>
      </c>
      <c r="J129" s="24">
        <v>120.14</v>
      </c>
      <c r="K129" s="24">
        <v>337.5</v>
      </c>
      <c r="L129" s="21" t="s">
        <v>29</v>
      </c>
      <c r="M129" s="23" t="s">
        <v>65</v>
      </c>
      <c r="N129" s="23" t="s">
        <v>495</v>
      </c>
    </row>
    <row r="130" spans="1:14" s="17" customFormat="1" ht="30" x14ac:dyDescent="0.25">
      <c r="A130" s="7">
        <f t="shared" si="3"/>
        <v>115</v>
      </c>
      <c r="B130" s="9" t="s">
        <v>180</v>
      </c>
      <c r="C130" s="12" t="str">
        <f t="shared" si="4"/>
        <v>01.01.1990 31.05.2018</v>
      </c>
      <c r="D130" s="18" t="s">
        <v>359</v>
      </c>
      <c r="E130" s="7"/>
      <c r="F130" s="7"/>
      <c r="G130" s="7"/>
      <c r="H130" s="7"/>
      <c r="I130" s="24">
        <v>829.47</v>
      </c>
      <c r="J130" s="24">
        <v>217.73</v>
      </c>
      <c r="K130" s="24">
        <v>611.74</v>
      </c>
      <c r="L130" s="21" t="s">
        <v>29</v>
      </c>
      <c r="M130" s="23" t="s">
        <v>65</v>
      </c>
      <c r="N130" s="23" t="s">
        <v>446</v>
      </c>
    </row>
    <row r="131" spans="1:14" s="17" customFormat="1" ht="30" x14ac:dyDescent="0.25">
      <c r="A131" s="7">
        <f t="shared" si="3"/>
        <v>116</v>
      </c>
      <c r="B131" s="9" t="s">
        <v>180</v>
      </c>
      <c r="C131" s="12" t="str">
        <f t="shared" si="4"/>
        <v>01.01.1989 31.05.2018</v>
      </c>
      <c r="D131" s="18" t="s">
        <v>360</v>
      </c>
      <c r="E131" s="7"/>
      <c r="F131" s="7"/>
      <c r="G131" s="7"/>
      <c r="H131" s="7"/>
      <c r="I131" s="24">
        <v>808.02</v>
      </c>
      <c r="J131" s="24">
        <v>212.12</v>
      </c>
      <c r="K131" s="24">
        <v>595.9</v>
      </c>
      <c r="L131" s="21" t="s">
        <v>29</v>
      </c>
      <c r="M131" s="23" t="s">
        <v>65</v>
      </c>
      <c r="N131" s="23" t="s">
        <v>496</v>
      </c>
    </row>
    <row r="132" spans="1:14" s="17" customFormat="1" ht="30" x14ac:dyDescent="0.25">
      <c r="A132" s="7">
        <f t="shared" si="3"/>
        <v>117</v>
      </c>
      <c r="B132" s="9" t="s">
        <v>181</v>
      </c>
      <c r="C132" s="12" t="str">
        <f t="shared" si="4"/>
        <v>01.12.2011 31.05.2018</v>
      </c>
      <c r="D132" s="18" t="s">
        <v>361</v>
      </c>
      <c r="E132" s="7"/>
      <c r="F132" s="7"/>
      <c r="G132" s="7"/>
      <c r="H132" s="7"/>
      <c r="I132" s="24">
        <v>1</v>
      </c>
      <c r="J132" s="24">
        <v>0.08</v>
      </c>
      <c r="K132" s="24">
        <v>0.92</v>
      </c>
      <c r="L132" s="21" t="s">
        <v>29</v>
      </c>
      <c r="M132" s="23" t="s">
        <v>65</v>
      </c>
      <c r="N132" s="23" t="s">
        <v>451</v>
      </c>
    </row>
    <row r="133" spans="1:14" s="17" customFormat="1" ht="30" x14ac:dyDescent="0.25">
      <c r="A133" s="7">
        <f t="shared" si="3"/>
        <v>118</v>
      </c>
      <c r="B133" s="9" t="s">
        <v>182</v>
      </c>
      <c r="C133" s="12" t="str">
        <f t="shared" si="4"/>
        <v>01.07.1999 31.05.2018</v>
      </c>
      <c r="D133" s="18" t="s">
        <v>362</v>
      </c>
      <c r="E133" s="7"/>
      <c r="F133" s="7"/>
      <c r="G133" s="7"/>
      <c r="H133" s="7"/>
      <c r="I133" s="24">
        <v>92.96</v>
      </c>
      <c r="J133" s="24">
        <v>24.38</v>
      </c>
      <c r="K133" s="24">
        <v>68.58</v>
      </c>
      <c r="L133" s="21" t="s">
        <v>435</v>
      </c>
      <c r="M133" s="23" t="s">
        <v>65</v>
      </c>
      <c r="N133" s="23" t="s">
        <v>465</v>
      </c>
    </row>
    <row r="134" spans="1:14" s="17" customFormat="1" ht="30" x14ac:dyDescent="0.25">
      <c r="A134" s="7">
        <f t="shared" si="3"/>
        <v>119</v>
      </c>
      <c r="B134" s="9" t="s">
        <v>183</v>
      </c>
      <c r="C134" s="12" t="str">
        <f t="shared" si="4"/>
        <v>01.05.1995 31.05.2018</v>
      </c>
      <c r="D134" s="18" t="s">
        <v>363</v>
      </c>
      <c r="E134" s="7"/>
      <c r="F134" s="7"/>
      <c r="G134" s="7"/>
      <c r="H134" s="7"/>
      <c r="I134" s="24">
        <v>6.82</v>
      </c>
      <c r="J134" s="24">
        <v>1.77</v>
      </c>
      <c r="K134" s="24">
        <v>5.05</v>
      </c>
      <c r="L134" s="21" t="s">
        <v>58</v>
      </c>
      <c r="M134" s="23" t="s">
        <v>65</v>
      </c>
      <c r="N134" s="23" t="s">
        <v>497</v>
      </c>
    </row>
    <row r="135" spans="1:14" s="17" customFormat="1" ht="30" x14ac:dyDescent="0.25">
      <c r="A135" s="7">
        <f t="shared" si="3"/>
        <v>120</v>
      </c>
      <c r="B135" s="9" t="s">
        <v>183</v>
      </c>
      <c r="C135" s="12" t="str">
        <f t="shared" si="4"/>
        <v>01.05.1995 31.05.2018</v>
      </c>
      <c r="D135" s="18" t="s">
        <v>364</v>
      </c>
      <c r="E135" s="7"/>
      <c r="F135" s="7"/>
      <c r="G135" s="7"/>
      <c r="H135" s="7"/>
      <c r="I135" s="24">
        <v>6.82</v>
      </c>
      <c r="J135" s="24">
        <v>1.77</v>
      </c>
      <c r="K135" s="24">
        <v>5.05</v>
      </c>
      <c r="L135" s="21" t="s">
        <v>58</v>
      </c>
      <c r="M135" s="23" t="s">
        <v>65</v>
      </c>
      <c r="N135" s="23" t="s">
        <v>497</v>
      </c>
    </row>
    <row r="136" spans="1:14" s="17" customFormat="1" ht="45" x14ac:dyDescent="0.25">
      <c r="A136" s="7">
        <f t="shared" si="3"/>
        <v>121</v>
      </c>
      <c r="B136" s="9" t="s">
        <v>184</v>
      </c>
      <c r="C136" s="12" t="str">
        <f t="shared" si="4"/>
        <v>31.01.2018 31.05.2018</v>
      </c>
      <c r="D136" s="18" t="s">
        <v>365</v>
      </c>
      <c r="E136" s="7"/>
      <c r="F136" s="7"/>
      <c r="G136" s="7"/>
      <c r="H136" s="7"/>
      <c r="I136" s="24">
        <v>8694.4699999999993</v>
      </c>
      <c r="J136" s="24">
        <v>4083.82</v>
      </c>
      <c r="K136" s="24">
        <v>4610.6499999999996</v>
      </c>
      <c r="L136" s="21" t="s">
        <v>58</v>
      </c>
      <c r="M136" s="23" t="s">
        <v>65</v>
      </c>
      <c r="N136" s="23" t="s">
        <v>498</v>
      </c>
    </row>
    <row r="137" spans="1:14" s="17" customFormat="1" ht="30" x14ac:dyDescent="0.25">
      <c r="A137" s="7">
        <f t="shared" si="3"/>
        <v>122</v>
      </c>
      <c r="B137" s="9" t="s">
        <v>185</v>
      </c>
      <c r="C137" s="12" t="str">
        <f t="shared" si="4"/>
        <v>01.09.1992 31.05.2018</v>
      </c>
      <c r="D137" s="18" t="s">
        <v>366</v>
      </c>
      <c r="E137" s="7"/>
      <c r="F137" s="7"/>
      <c r="G137" s="7"/>
      <c r="H137" s="7"/>
      <c r="I137" s="24">
        <v>1</v>
      </c>
      <c r="J137" s="24">
        <v>0.25</v>
      </c>
      <c r="K137" s="24">
        <v>0.75</v>
      </c>
      <c r="L137" s="21" t="s">
        <v>58</v>
      </c>
      <c r="M137" s="23" t="s">
        <v>65</v>
      </c>
      <c r="N137" s="23" t="s">
        <v>499</v>
      </c>
    </row>
    <row r="138" spans="1:14" s="17" customFormat="1" ht="30" x14ac:dyDescent="0.25">
      <c r="A138" s="7">
        <f t="shared" si="3"/>
        <v>123</v>
      </c>
      <c r="B138" s="9" t="s">
        <v>186</v>
      </c>
      <c r="C138" s="12" t="str">
        <f t="shared" si="4"/>
        <v>01.09.1992 31.05.2018</v>
      </c>
      <c r="D138" s="18" t="s">
        <v>367</v>
      </c>
      <c r="E138" s="7"/>
      <c r="F138" s="7"/>
      <c r="G138" s="7"/>
      <c r="H138" s="7"/>
      <c r="I138" s="24">
        <v>1</v>
      </c>
      <c r="J138" s="24">
        <v>0.25</v>
      </c>
      <c r="K138" s="24">
        <v>0.75</v>
      </c>
      <c r="L138" s="21" t="s">
        <v>58</v>
      </c>
      <c r="M138" s="23" t="s">
        <v>65</v>
      </c>
      <c r="N138" s="23" t="s">
        <v>499</v>
      </c>
    </row>
    <row r="139" spans="1:14" s="17" customFormat="1" ht="30" x14ac:dyDescent="0.25">
      <c r="A139" s="7">
        <f t="shared" si="3"/>
        <v>124</v>
      </c>
      <c r="B139" s="9" t="s">
        <v>187</v>
      </c>
      <c r="C139" s="12" t="str">
        <f t="shared" si="4"/>
        <v>01.09.1992 31.05.2018</v>
      </c>
      <c r="D139" s="18" t="s">
        <v>368</v>
      </c>
      <c r="E139" s="7"/>
      <c r="F139" s="7"/>
      <c r="G139" s="7"/>
      <c r="H139" s="7"/>
      <c r="I139" s="24">
        <v>1</v>
      </c>
      <c r="J139" s="24">
        <v>0.25</v>
      </c>
      <c r="K139" s="24">
        <v>0.75</v>
      </c>
      <c r="L139" s="21" t="s">
        <v>58</v>
      </c>
      <c r="M139" s="23" t="s">
        <v>65</v>
      </c>
      <c r="N139" s="23" t="s">
        <v>499</v>
      </c>
    </row>
    <row r="140" spans="1:14" s="17" customFormat="1" ht="30" x14ac:dyDescent="0.25">
      <c r="A140" s="7">
        <f t="shared" si="3"/>
        <v>125</v>
      </c>
      <c r="B140" s="9" t="s">
        <v>188</v>
      </c>
      <c r="C140" s="12" t="str">
        <f t="shared" si="4"/>
        <v>01.08.1995 31.05.2018</v>
      </c>
      <c r="D140" s="18" t="s">
        <v>369</v>
      </c>
      <c r="E140" s="7"/>
      <c r="F140" s="7"/>
      <c r="G140" s="7"/>
      <c r="H140" s="7"/>
      <c r="I140" s="24">
        <v>1</v>
      </c>
      <c r="J140" s="24">
        <v>0.25</v>
      </c>
      <c r="K140" s="24">
        <v>0.75</v>
      </c>
      <c r="L140" s="21" t="s">
        <v>58</v>
      </c>
      <c r="M140" s="23" t="s">
        <v>65</v>
      </c>
      <c r="N140" s="23" t="s">
        <v>500</v>
      </c>
    </row>
    <row r="141" spans="1:14" s="17" customFormat="1" ht="30" x14ac:dyDescent="0.25">
      <c r="A141" s="7">
        <f t="shared" si="3"/>
        <v>126</v>
      </c>
      <c r="B141" s="9" t="s">
        <v>189</v>
      </c>
      <c r="C141" s="12" t="str">
        <f t="shared" si="4"/>
        <v>02.03.1994 31.05.2018</v>
      </c>
      <c r="D141" s="18" t="s">
        <v>370</v>
      </c>
      <c r="E141" s="7"/>
      <c r="F141" s="7"/>
      <c r="G141" s="7"/>
      <c r="H141" s="7"/>
      <c r="I141" s="24">
        <v>1</v>
      </c>
      <c r="J141" s="24">
        <v>0.25</v>
      </c>
      <c r="K141" s="24">
        <v>0.75</v>
      </c>
      <c r="L141" s="21" t="s">
        <v>58</v>
      </c>
      <c r="M141" s="23" t="s">
        <v>65</v>
      </c>
      <c r="N141" s="23" t="s">
        <v>501</v>
      </c>
    </row>
    <row r="142" spans="1:14" s="17" customFormat="1" ht="30" x14ac:dyDescent="0.25">
      <c r="A142" s="7">
        <f t="shared" si="3"/>
        <v>127</v>
      </c>
      <c r="B142" s="9" t="s">
        <v>190</v>
      </c>
      <c r="C142" s="12" t="str">
        <f t="shared" si="4"/>
        <v>01.12.1998 31.05.2018</v>
      </c>
      <c r="D142" s="18" t="s">
        <v>371</v>
      </c>
      <c r="E142" s="7"/>
      <c r="F142" s="7"/>
      <c r="G142" s="7"/>
      <c r="H142" s="7"/>
      <c r="I142" s="24">
        <v>75330</v>
      </c>
      <c r="J142" s="24">
        <v>38292.75</v>
      </c>
      <c r="K142" s="24">
        <v>37037.25</v>
      </c>
      <c r="L142" s="21" t="s">
        <v>58</v>
      </c>
      <c r="M142" s="23" t="s">
        <v>65</v>
      </c>
      <c r="N142" s="23" t="s">
        <v>443</v>
      </c>
    </row>
    <row r="143" spans="1:14" s="17" customFormat="1" ht="30" x14ac:dyDescent="0.25">
      <c r="A143" s="7">
        <f t="shared" si="3"/>
        <v>128</v>
      </c>
      <c r="B143" s="9" t="s">
        <v>191</v>
      </c>
      <c r="C143" s="12" t="str">
        <f t="shared" si="4"/>
        <v>01.01.1981 31.05.2018</v>
      </c>
      <c r="D143" s="18" t="s">
        <v>372</v>
      </c>
      <c r="E143" s="7"/>
      <c r="F143" s="7"/>
      <c r="G143" s="7"/>
      <c r="H143" s="7"/>
      <c r="I143" s="24">
        <v>1</v>
      </c>
      <c r="J143" s="24">
        <v>0.25</v>
      </c>
      <c r="K143" s="24">
        <v>0.75</v>
      </c>
      <c r="L143" s="21" t="s">
        <v>58</v>
      </c>
      <c r="M143" s="23" t="s">
        <v>65</v>
      </c>
      <c r="N143" s="23" t="s">
        <v>502</v>
      </c>
    </row>
    <row r="144" spans="1:14" s="17" customFormat="1" ht="30" x14ac:dyDescent="0.25">
      <c r="A144" s="7">
        <f t="shared" si="3"/>
        <v>129</v>
      </c>
      <c r="B144" s="9" t="s">
        <v>192</v>
      </c>
      <c r="C144" s="12" t="str">
        <f t="shared" si="4"/>
        <v>01.05.1991 31.05.2018</v>
      </c>
      <c r="D144" s="18" t="s">
        <v>373</v>
      </c>
      <c r="E144" s="7"/>
      <c r="F144" s="7"/>
      <c r="G144" s="7"/>
      <c r="H144" s="7"/>
      <c r="I144" s="24">
        <v>1</v>
      </c>
      <c r="J144" s="24">
        <v>0.19</v>
      </c>
      <c r="K144" s="24">
        <v>0.81</v>
      </c>
      <c r="L144" s="21" t="s">
        <v>58</v>
      </c>
      <c r="M144" s="23" t="s">
        <v>65</v>
      </c>
      <c r="N144" s="23" t="s">
        <v>503</v>
      </c>
    </row>
    <row r="145" spans="1:14" s="17" customFormat="1" ht="30" x14ac:dyDescent="0.25">
      <c r="A145" s="7">
        <f t="shared" si="3"/>
        <v>130</v>
      </c>
      <c r="B145" s="9" t="s">
        <v>193</v>
      </c>
      <c r="C145" s="12" t="str">
        <f t="shared" si="4"/>
        <v>01.12.1998 31.05.2018</v>
      </c>
      <c r="D145" s="18" t="s">
        <v>374</v>
      </c>
      <c r="E145" s="7"/>
      <c r="F145" s="7"/>
      <c r="G145" s="7"/>
      <c r="H145" s="7"/>
      <c r="I145" s="24">
        <v>1</v>
      </c>
      <c r="J145" s="24">
        <v>0.25</v>
      </c>
      <c r="K145" s="24">
        <v>0.75</v>
      </c>
      <c r="L145" s="21" t="s">
        <v>58</v>
      </c>
      <c r="M145" s="23" t="s">
        <v>65</v>
      </c>
      <c r="N145" s="23" t="s">
        <v>443</v>
      </c>
    </row>
    <row r="146" spans="1:14" s="17" customFormat="1" ht="30" x14ac:dyDescent="0.25">
      <c r="A146" s="7">
        <f t="shared" ref="A146:A203" si="5">A145+1</f>
        <v>131</v>
      </c>
      <c r="B146" s="9" t="s">
        <v>194</v>
      </c>
      <c r="C146" s="12" t="str">
        <f t="shared" si="4"/>
        <v>01.09.1992 31.05.2018</v>
      </c>
      <c r="D146" s="18" t="s">
        <v>375</v>
      </c>
      <c r="E146" s="7"/>
      <c r="F146" s="7"/>
      <c r="G146" s="7"/>
      <c r="H146" s="7"/>
      <c r="I146" s="24">
        <v>1</v>
      </c>
      <c r="J146" s="24">
        <v>0.25</v>
      </c>
      <c r="K146" s="24">
        <v>0.75</v>
      </c>
      <c r="L146" s="21" t="s">
        <v>58</v>
      </c>
      <c r="M146" s="23" t="s">
        <v>65</v>
      </c>
      <c r="N146" s="23" t="s">
        <v>499</v>
      </c>
    </row>
    <row r="147" spans="1:14" s="17" customFormat="1" ht="30" x14ac:dyDescent="0.25">
      <c r="A147" s="7">
        <f t="shared" si="5"/>
        <v>132</v>
      </c>
      <c r="B147" s="9" t="s">
        <v>195</v>
      </c>
      <c r="C147" s="12" t="str">
        <f t="shared" si="4"/>
        <v>01.12.1992 31.05.2018</v>
      </c>
      <c r="D147" s="18" t="s">
        <v>376</v>
      </c>
      <c r="E147" s="7"/>
      <c r="F147" s="7"/>
      <c r="G147" s="7"/>
      <c r="H147" s="7"/>
      <c r="I147" s="24">
        <v>1</v>
      </c>
      <c r="J147" s="24">
        <v>0.25</v>
      </c>
      <c r="K147" s="24">
        <v>0.75</v>
      </c>
      <c r="L147" s="21" t="s">
        <v>58</v>
      </c>
      <c r="M147" s="23" t="s">
        <v>65</v>
      </c>
      <c r="N147" s="23" t="s">
        <v>478</v>
      </c>
    </row>
    <row r="148" spans="1:14" s="17" customFormat="1" ht="30" x14ac:dyDescent="0.25">
      <c r="A148" s="7">
        <f t="shared" si="5"/>
        <v>133</v>
      </c>
      <c r="B148" s="9" t="s">
        <v>196</v>
      </c>
      <c r="C148" s="12" t="str">
        <f t="shared" ref="C148:C211" si="6">LEFT(N148,10)&amp;" "&amp;LEFT(M148,10)</f>
        <v>01.12.1993 31.05.2018</v>
      </c>
      <c r="D148" s="18" t="s">
        <v>377</v>
      </c>
      <c r="E148" s="7"/>
      <c r="F148" s="7"/>
      <c r="G148" s="7"/>
      <c r="H148" s="7"/>
      <c r="I148" s="24">
        <v>1</v>
      </c>
      <c r="J148" s="24">
        <v>0.25</v>
      </c>
      <c r="K148" s="24">
        <v>0.75</v>
      </c>
      <c r="L148" s="21" t="s">
        <v>58</v>
      </c>
      <c r="M148" s="23" t="s">
        <v>65</v>
      </c>
      <c r="N148" s="23" t="s">
        <v>473</v>
      </c>
    </row>
    <row r="149" spans="1:14" s="17" customFormat="1" ht="30" x14ac:dyDescent="0.25">
      <c r="A149" s="7">
        <f t="shared" si="5"/>
        <v>134</v>
      </c>
      <c r="B149" s="9" t="s">
        <v>197</v>
      </c>
      <c r="C149" s="12" t="str">
        <f t="shared" si="6"/>
        <v>01.12.1993 31.05.2018</v>
      </c>
      <c r="D149" s="18" t="s">
        <v>378</v>
      </c>
      <c r="E149" s="7"/>
      <c r="F149" s="7"/>
      <c r="G149" s="7"/>
      <c r="H149" s="7"/>
      <c r="I149" s="24">
        <v>1</v>
      </c>
      <c r="J149" s="24">
        <v>0.25</v>
      </c>
      <c r="K149" s="24">
        <v>0.75</v>
      </c>
      <c r="L149" s="21" t="s">
        <v>58</v>
      </c>
      <c r="M149" s="23" t="s">
        <v>65</v>
      </c>
      <c r="N149" s="23" t="s">
        <v>473</v>
      </c>
    </row>
    <row r="150" spans="1:14" s="17" customFormat="1" ht="30" x14ac:dyDescent="0.25">
      <c r="A150" s="7">
        <f t="shared" si="5"/>
        <v>135</v>
      </c>
      <c r="B150" s="9" t="s">
        <v>198</v>
      </c>
      <c r="C150" s="12" t="str">
        <f t="shared" si="6"/>
        <v>01.12.1993 31.05.2018</v>
      </c>
      <c r="D150" s="18" t="s">
        <v>379</v>
      </c>
      <c r="E150" s="7"/>
      <c r="F150" s="7"/>
      <c r="G150" s="7"/>
      <c r="H150" s="7"/>
      <c r="I150" s="24">
        <v>1</v>
      </c>
      <c r="J150" s="24">
        <v>0.25</v>
      </c>
      <c r="K150" s="24">
        <v>0.75</v>
      </c>
      <c r="L150" s="21" t="s">
        <v>58</v>
      </c>
      <c r="M150" s="23" t="s">
        <v>65</v>
      </c>
      <c r="N150" s="23" t="s">
        <v>473</v>
      </c>
    </row>
    <row r="151" spans="1:14" s="17" customFormat="1" ht="30" x14ac:dyDescent="0.25">
      <c r="A151" s="7">
        <f t="shared" si="5"/>
        <v>136</v>
      </c>
      <c r="B151" s="9" t="s">
        <v>199</v>
      </c>
      <c r="C151" s="12" t="str">
        <f t="shared" si="6"/>
        <v>01.12.1993 31.05.2018</v>
      </c>
      <c r="D151" s="18" t="s">
        <v>380</v>
      </c>
      <c r="E151" s="7"/>
      <c r="F151" s="7"/>
      <c r="G151" s="7"/>
      <c r="H151" s="7"/>
      <c r="I151" s="24">
        <v>1</v>
      </c>
      <c r="J151" s="24">
        <v>0.25</v>
      </c>
      <c r="K151" s="24">
        <v>0.75</v>
      </c>
      <c r="L151" s="21" t="s">
        <v>58</v>
      </c>
      <c r="M151" s="23" t="s">
        <v>65</v>
      </c>
      <c r="N151" s="23" t="s">
        <v>473</v>
      </c>
    </row>
    <row r="152" spans="1:14" s="17" customFormat="1" ht="30" x14ac:dyDescent="0.25">
      <c r="A152" s="7">
        <f t="shared" si="5"/>
        <v>137</v>
      </c>
      <c r="B152" s="9" t="s">
        <v>200</v>
      </c>
      <c r="C152" s="12" t="str">
        <f t="shared" si="6"/>
        <v>01.03.1994 31.05.2018</v>
      </c>
      <c r="D152" s="18" t="s">
        <v>381</v>
      </c>
      <c r="E152" s="7"/>
      <c r="F152" s="7"/>
      <c r="G152" s="7"/>
      <c r="H152" s="7"/>
      <c r="I152" s="24">
        <v>1</v>
      </c>
      <c r="J152" s="24">
        <v>0.25</v>
      </c>
      <c r="K152" s="24">
        <v>0.75</v>
      </c>
      <c r="L152" s="21" t="s">
        <v>58</v>
      </c>
      <c r="M152" s="23" t="s">
        <v>65</v>
      </c>
      <c r="N152" s="23" t="s">
        <v>472</v>
      </c>
    </row>
    <row r="153" spans="1:14" s="17" customFormat="1" ht="30" x14ac:dyDescent="0.25">
      <c r="A153" s="7">
        <f t="shared" si="5"/>
        <v>138</v>
      </c>
      <c r="B153" s="9" t="s">
        <v>201</v>
      </c>
      <c r="C153" s="12" t="str">
        <f t="shared" si="6"/>
        <v>01.03.1994 31.05.2018</v>
      </c>
      <c r="D153" s="18" t="s">
        <v>382</v>
      </c>
      <c r="E153" s="7"/>
      <c r="F153" s="7"/>
      <c r="G153" s="7"/>
      <c r="H153" s="7"/>
      <c r="I153" s="24">
        <v>1</v>
      </c>
      <c r="J153" s="24">
        <v>0.25</v>
      </c>
      <c r="K153" s="24">
        <v>0.75</v>
      </c>
      <c r="L153" s="21" t="s">
        <v>58</v>
      </c>
      <c r="M153" s="23" t="s">
        <v>65</v>
      </c>
      <c r="N153" s="23" t="s">
        <v>472</v>
      </c>
    </row>
    <row r="154" spans="1:14" s="17" customFormat="1" ht="30" x14ac:dyDescent="0.25">
      <c r="A154" s="7">
        <f t="shared" si="5"/>
        <v>139</v>
      </c>
      <c r="B154" s="9" t="s">
        <v>202</v>
      </c>
      <c r="C154" s="12" t="str">
        <f t="shared" si="6"/>
        <v>01.01.1997 31.05.2018</v>
      </c>
      <c r="D154" s="18" t="s">
        <v>383</v>
      </c>
      <c r="E154" s="7"/>
      <c r="F154" s="7"/>
      <c r="G154" s="7"/>
      <c r="H154" s="7"/>
      <c r="I154" s="24">
        <v>1</v>
      </c>
      <c r="J154" s="24">
        <v>0.25</v>
      </c>
      <c r="K154" s="24">
        <v>0.75</v>
      </c>
      <c r="L154" s="21" t="s">
        <v>58</v>
      </c>
      <c r="M154" s="23" t="s">
        <v>65</v>
      </c>
      <c r="N154" s="23" t="s">
        <v>482</v>
      </c>
    </row>
    <row r="155" spans="1:14" s="17" customFormat="1" ht="30" x14ac:dyDescent="0.25">
      <c r="A155" s="7">
        <f t="shared" si="5"/>
        <v>140</v>
      </c>
      <c r="B155" s="9" t="s">
        <v>203</v>
      </c>
      <c r="C155" s="12" t="str">
        <f t="shared" si="6"/>
        <v>01.01.1992 31.05.2018</v>
      </c>
      <c r="D155" s="18" t="s">
        <v>384</v>
      </c>
      <c r="E155" s="7"/>
      <c r="F155" s="7"/>
      <c r="G155" s="7"/>
      <c r="H155" s="7"/>
      <c r="I155" s="24">
        <v>1</v>
      </c>
      <c r="J155" s="24">
        <v>0.25</v>
      </c>
      <c r="K155" s="24">
        <v>0.75</v>
      </c>
      <c r="L155" s="21" t="s">
        <v>58</v>
      </c>
      <c r="M155" s="23" t="s">
        <v>65</v>
      </c>
      <c r="N155" s="23" t="s">
        <v>469</v>
      </c>
    </row>
    <row r="156" spans="1:14" s="17" customFormat="1" ht="30" x14ac:dyDescent="0.25">
      <c r="A156" s="7">
        <f t="shared" si="5"/>
        <v>141</v>
      </c>
      <c r="B156" s="9" t="s">
        <v>204</v>
      </c>
      <c r="C156" s="12" t="str">
        <f t="shared" si="6"/>
        <v>01.01.1992 31.05.2018</v>
      </c>
      <c r="D156" s="18" t="s">
        <v>385</v>
      </c>
      <c r="E156" s="7"/>
      <c r="F156" s="7"/>
      <c r="G156" s="7"/>
      <c r="H156" s="7"/>
      <c r="I156" s="24">
        <v>1</v>
      </c>
      <c r="J156" s="24">
        <v>0.25</v>
      </c>
      <c r="K156" s="24">
        <v>0.75</v>
      </c>
      <c r="L156" s="21" t="s">
        <v>58</v>
      </c>
      <c r="M156" s="23" t="s">
        <v>65</v>
      </c>
      <c r="N156" s="23" t="s">
        <v>469</v>
      </c>
    </row>
    <row r="157" spans="1:14" s="17" customFormat="1" ht="30" x14ac:dyDescent="0.25">
      <c r="A157" s="7">
        <f t="shared" si="5"/>
        <v>142</v>
      </c>
      <c r="B157" s="9" t="s">
        <v>205</v>
      </c>
      <c r="C157" s="12" t="str">
        <f t="shared" si="6"/>
        <v>01.01.1995 31.05.2018</v>
      </c>
      <c r="D157" s="18" t="s">
        <v>386</v>
      </c>
      <c r="E157" s="7"/>
      <c r="F157" s="7"/>
      <c r="G157" s="7"/>
      <c r="H157" s="7"/>
      <c r="I157" s="24">
        <v>1</v>
      </c>
      <c r="J157" s="24">
        <v>0.25</v>
      </c>
      <c r="K157" s="24">
        <v>0.75</v>
      </c>
      <c r="L157" s="21" t="s">
        <v>58</v>
      </c>
      <c r="M157" s="23" t="s">
        <v>65</v>
      </c>
      <c r="N157" s="23" t="s">
        <v>504</v>
      </c>
    </row>
    <row r="158" spans="1:14" s="17" customFormat="1" ht="30" x14ac:dyDescent="0.25">
      <c r="A158" s="7">
        <f t="shared" si="5"/>
        <v>143</v>
      </c>
      <c r="B158" s="9" t="s">
        <v>206</v>
      </c>
      <c r="C158" s="12" t="str">
        <f t="shared" si="6"/>
        <v>01.05.1996 31.05.2018</v>
      </c>
      <c r="D158" s="18" t="s">
        <v>387</v>
      </c>
      <c r="E158" s="7"/>
      <c r="F158" s="7"/>
      <c r="G158" s="7"/>
      <c r="H158" s="7"/>
      <c r="I158" s="24">
        <v>1</v>
      </c>
      <c r="J158" s="24">
        <v>0.25</v>
      </c>
      <c r="K158" s="24">
        <v>0.75</v>
      </c>
      <c r="L158" s="21" t="s">
        <v>58</v>
      </c>
      <c r="M158" s="23" t="s">
        <v>65</v>
      </c>
      <c r="N158" s="23" t="s">
        <v>505</v>
      </c>
    </row>
    <row r="159" spans="1:14" s="17" customFormat="1" ht="30" x14ac:dyDescent="0.25">
      <c r="A159" s="7">
        <f t="shared" si="5"/>
        <v>144</v>
      </c>
      <c r="B159" s="9" t="s">
        <v>207</v>
      </c>
      <c r="C159" s="12" t="str">
        <f t="shared" si="6"/>
        <v>01.11.1998 31.05.2018</v>
      </c>
      <c r="D159" s="18" t="s">
        <v>388</v>
      </c>
      <c r="E159" s="7"/>
      <c r="F159" s="7"/>
      <c r="G159" s="7"/>
      <c r="H159" s="7"/>
      <c r="I159" s="24">
        <v>1</v>
      </c>
      <c r="J159" s="24">
        <v>0.25</v>
      </c>
      <c r="K159" s="24">
        <v>0.75</v>
      </c>
      <c r="L159" s="21" t="s">
        <v>58</v>
      </c>
      <c r="M159" s="23" t="s">
        <v>65</v>
      </c>
      <c r="N159" s="23" t="s">
        <v>506</v>
      </c>
    </row>
    <row r="160" spans="1:14" s="17" customFormat="1" ht="30" x14ac:dyDescent="0.25">
      <c r="A160" s="7">
        <f t="shared" si="5"/>
        <v>145</v>
      </c>
      <c r="B160" s="9" t="s">
        <v>208</v>
      </c>
      <c r="C160" s="12" t="str">
        <f t="shared" si="6"/>
        <v>01.03.1997 31.05.2018</v>
      </c>
      <c r="D160" s="18" t="s">
        <v>389</v>
      </c>
      <c r="E160" s="7"/>
      <c r="F160" s="7"/>
      <c r="G160" s="7"/>
      <c r="H160" s="7"/>
      <c r="I160" s="24">
        <v>22.51</v>
      </c>
      <c r="J160" s="24">
        <v>4.09</v>
      </c>
      <c r="K160" s="24">
        <v>18.420000000000002</v>
      </c>
      <c r="L160" s="21" t="s">
        <v>58</v>
      </c>
      <c r="M160" s="23" t="s">
        <v>65</v>
      </c>
      <c r="N160" s="23" t="s">
        <v>62</v>
      </c>
    </row>
    <row r="161" spans="1:14" s="17" customFormat="1" ht="30" x14ac:dyDescent="0.25">
      <c r="A161" s="7">
        <f t="shared" si="5"/>
        <v>146</v>
      </c>
      <c r="B161" s="9" t="s">
        <v>183</v>
      </c>
      <c r="C161" s="12" t="str">
        <f t="shared" si="6"/>
        <v>01.01.1997 31.05.2018</v>
      </c>
      <c r="D161" s="18" t="s">
        <v>390</v>
      </c>
      <c r="E161" s="7"/>
      <c r="F161" s="7"/>
      <c r="G161" s="7"/>
      <c r="H161" s="7"/>
      <c r="I161" s="24">
        <v>20.45</v>
      </c>
      <c r="J161" s="24">
        <v>5.36</v>
      </c>
      <c r="K161" s="24">
        <v>15.09</v>
      </c>
      <c r="L161" s="21" t="s">
        <v>58</v>
      </c>
      <c r="M161" s="23" t="s">
        <v>65</v>
      </c>
      <c r="N161" s="23" t="s">
        <v>482</v>
      </c>
    </row>
    <row r="162" spans="1:14" s="17" customFormat="1" ht="30" x14ac:dyDescent="0.25">
      <c r="A162" s="7">
        <f t="shared" si="5"/>
        <v>147</v>
      </c>
      <c r="B162" s="9" t="s">
        <v>209</v>
      </c>
      <c r="C162" s="12" t="str">
        <f t="shared" si="6"/>
        <v>01.01.1997 31.05.2018</v>
      </c>
      <c r="D162" s="18" t="s">
        <v>391</v>
      </c>
      <c r="E162" s="7"/>
      <c r="F162" s="7"/>
      <c r="G162" s="7"/>
      <c r="H162" s="7"/>
      <c r="I162" s="24">
        <v>143.01</v>
      </c>
      <c r="J162" s="24">
        <v>37.549999999999997</v>
      </c>
      <c r="K162" s="24">
        <v>105.46</v>
      </c>
      <c r="L162" s="21" t="s">
        <v>58</v>
      </c>
      <c r="M162" s="23" t="s">
        <v>65</v>
      </c>
      <c r="N162" s="23" t="s">
        <v>482</v>
      </c>
    </row>
    <row r="163" spans="1:14" s="17" customFormat="1" ht="30" x14ac:dyDescent="0.25">
      <c r="A163" s="7">
        <f t="shared" si="5"/>
        <v>148</v>
      </c>
      <c r="B163" s="9" t="s">
        <v>210</v>
      </c>
      <c r="C163" s="12" t="str">
        <f t="shared" si="6"/>
        <v>01.10.1997 31.05.2018</v>
      </c>
      <c r="D163" s="18" t="s">
        <v>392</v>
      </c>
      <c r="E163" s="7"/>
      <c r="F163" s="7"/>
      <c r="G163" s="7"/>
      <c r="H163" s="7"/>
      <c r="I163" s="24">
        <v>74.98</v>
      </c>
      <c r="J163" s="24">
        <v>19.66</v>
      </c>
      <c r="K163" s="24">
        <v>55.32</v>
      </c>
      <c r="L163" s="21" t="s">
        <v>58</v>
      </c>
      <c r="M163" s="23" t="s">
        <v>65</v>
      </c>
      <c r="N163" s="23" t="s">
        <v>507</v>
      </c>
    </row>
    <row r="164" spans="1:14" s="17" customFormat="1" ht="30" x14ac:dyDescent="0.25">
      <c r="A164" s="7">
        <f t="shared" si="5"/>
        <v>149</v>
      </c>
      <c r="B164" s="9" t="s">
        <v>211</v>
      </c>
      <c r="C164" s="12" t="str">
        <f t="shared" si="6"/>
        <v>01.10.1997 31.05.2018</v>
      </c>
      <c r="D164" s="18" t="s">
        <v>393</v>
      </c>
      <c r="E164" s="7"/>
      <c r="F164" s="7"/>
      <c r="G164" s="7"/>
      <c r="H164" s="7"/>
      <c r="I164" s="24">
        <v>40.9</v>
      </c>
      <c r="J164" s="24">
        <v>10.71</v>
      </c>
      <c r="K164" s="24">
        <v>30.19</v>
      </c>
      <c r="L164" s="21" t="s">
        <v>58</v>
      </c>
      <c r="M164" s="23" t="s">
        <v>65</v>
      </c>
      <c r="N164" s="23" t="s">
        <v>507</v>
      </c>
    </row>
    <row r="165" spans="1:14" s="17" customFormat="1" ht="30" x14ac:dyDescent="0.25">
      <c r="A165" s="7">
        <f t="shared" si="5"/>
        <v>150</v>
      </c>
      <c r="B165" s="9" t="s">
        <v>211</v>
      </c>
      <c r="C165" s="12" t="str">
        <f t="shared" si="6"/>
        <v>01.10.1997 31.05.2018</v>
      </c>
      <c r="D165" s="18" t="s">
        <v>394</v>
      </c>
      <c r="E165" s="7"/>
      <c r="F165" s="7"/>
      <c r="G165" s="7"/>
      <c r="H165" s="7"/>
      <c r="I165" s="24">
        <v>40.9</v>
      </c>
      <c r="J165" s="24">
        <v>10.71</v>
      </c>
      <c r="K165" s="24">
        <v>30.19</v>
      </c>
      <c r="L165" s="21" t="s">
        <v>58</v>
      </c>
      <c r="M165" s="23" t="s">
        <v>65</v>
      </c>
      <c r="N165" s="23" t="s">
        <v>507</v>
      </c>
    </row>
    <row r="166" spans="1:14" s="17" customFormat="1" ht="30" x14ac:dyDescent="0.25">
      <c r="A166" s="7">
        <f t="shared" si="5"/>
        <v>151</v>
      </c>
      <c r="B166" s="9" t="s">
        <v>211</v>
      </c>
      <c r="C166" s="12" t="str">
        <f t="shared" si="6"/>
        <v>01.10.1997 31.05.2018</v>
      </c>
      <c r="D166" s="18" t="s">
        <v>395</v>
      </c>
      <c r="E166" s="7"/>
      <c r="F166" s="7"/>
      <c r="G166" s="7"/>
      <c r="H166" s="7"/>
      <c r="I166" s="24">
        <v>40.9</v>
      </c>
      <c r="J166" s="24">
        <v>10.71</v>
      </c>
      <c r="K166" s="24">
        <v>30.19</v>
      </c>
      <c r="L166" s="21" t="s">
        <v>58</v>
      </c>
      <c r="M166" s="23" t="s">
        <v>65</v>
      </c>
      <c r="N166" s="23" t="s">
        <v>507</v>
      </c>
    </row>
    <row r="167" spans="1:14" s="17" customFormat="1" ht="30" x14ac:dyDescent="0.25">
      <c r="A167" s="7">
        <f t="shared" si="5"/>
        <v>152</v>
      </c>
      <c r="B167" s="9" t="s">
        <v>212</v>
      </c>
      <c r="C167" s="12" t="str">
        <f t="shared" si="6"/>
        <v>01.02.1994 31.05.2018</v>
      </c>
      <c r="D167" s="18" t="s">
        <v>396</v>
      </c>
      <c r="E167" s="7"/>
      <c r="F167" s="7"/>
      <c r="G167" s="7"/>
      <c r="H167" s="7"/>
      <c r="I167" s="24">
        <v>1</v>
      </c>
      <c r="J167" s="24">
        <v>0.25</v>
      </c>
      <c r="K167" s="24">
        <v>0.75</v>
      </c>
      <c r="L167" s="21" t="s">
        <v>58</v>
      </c>
      <c r="M167" s="23" t="s">
        <v>65</v>
      </c>
      <c r="N167" s="23" t="s">
        <v>508</v>
      </c>
    </row>
    <row r="168" spans="1:14" s="17" customFormat="1" ht="30" x14ac:dyDescent="0.25">
      <c r="A168" s="7">
        <f t="shared" si="5"/>
        <v>153</v>
      </c>
      <c r="B168" s="9" t="s">
        <v>213</v>
      </c>
      <c r="C168" s="12" t="str">
        <f t="shared" si="6"/>
        <v>01.05.1993 31.05.2018</v>
      </c>
      <c r="D168" s="18" t="s">
        <v>397</v>
      </c>
      <c r="E168" s="7"/>
      <c r="F168" s="7"/>
      <c r="G168" s="7"/>
      <c r="H168" s="7"/>
      <c r="I168" s="24">
        <v>1</v>
      </c>
      <c r="J168" s="24">
        <v>0.25</v>
      </c>
      <c r="K168" s="24">
        <v>0.75</v>
      </c>
      <c r="L168" s="21" t="s">
        <v>58</v>
      </c>
      <c r="M168" s="23" t="s">
        <v>65</v>
      </c>
      <c r="N168" s="23" t="s">
        <v>509</v>
      </c>
    </row>
    <row r="169" spans="1:14" s="17" customFormat="1" ht="30" x14ac:dyDescent="0.25">
      <c r="A169" s="7">
        <f t="shared" si="5"/>
        <v>154</v>
      </c>
      <c r="B169" s="9" t="s">
        <v>214</v>
      </c>
      <c r="C169" s="12" t="str">
        <f t="shared" si="6"/>
        <v>01.05.1993 31.05.2018</v>
      </c>
      <c r="D169" s="18" t="s">
        <v>398</v>
      </c>
      <c r="E169" s="7"/>
      <c r="F169" s="7"/>
      <c r="G169" s="7"/>
      <c r="H169" s="7"/>
      <c r="I169" s="24">
        <v>31731.85</v>
      </c>
      <c r="J169" s="24">
        <v>16130.35</v>
      </c>
      <c r="K169" s="24">
        <v>15601.5</v>
      </c>
      <c r="L169" s="21" t="s">
        <v>58</v>
      </c>
      <c r="M169" s="23" t="s">
        <v>65</v>
      </c>
      <c r="N169" s="23" t="s">
        <v>509</v>
      </c>
    </row>
    <row r="170" spans="1:14" s="17" customFormat="1" ht="30" x14ac:dyDescent="0.25">
      <c r="A170" s="7">
        <f t="shared" si="5"/>
        <v>155</v>
      </c>
      <c r="B170" s="9" t="s">
        <v>215</v>
      </c>
      <c r="C170" s="12" t="str">
        <f t="shared" si="6"/>
        <v>01.12.1995 31.05.2018</v>
      </c>
      <c r="D170" s="18" t="s">
        <v>399</v>
      </c>
      <c r="E170" s="7"/>
      <c r="F170" s="7"/>
      <c r="G170" s="7"/>
      <c r="H170" s="7"/>
      <c r="I170" s="24">
        <v>1</v>
      </c>
      <c r="J170" s="24">
        <v>0.25</v>
      </c>
      <c r="K170" s="24">
        <v>0.75</v>
      </c>
      <c r="L170" s="21" t="s">
        <v>58</v>
      </c>
      <c r="M170" s="23" t="s">
        <v>65</v>
      </c>
      <c r="N170" s="23" t="s">
        <v>510</v>
      </c>
    </row>
    <row r="171" spans="1:14" s="17" customFormat="1" ht="30" x14ac:dyDescent="0.25">
      <c r="A171" s="7">
        <f t="shared" si="5"/>
        <v>156</v>
      </c>
      <c r="B171" s="9" t="s">
        <v>216</v>
      </c>
      <c r="C171" s="12" t="str">
        <f t="shared" si="6"/>
        <v>01.12.1995 31.05.2018</v>
      </c>
      <c r="D171" s="18" t="s">
        <v>400</v>
      </c>
      <c r="E171" s="7"/>
      <c r="F171" s="7"/>
      <c r="G171" s="7"/>
      <c r="H171" s="7"/>
      <c r="I171" s="24">
        <v>1</v>
      </c>
      <c r="J171" s="24">
        <v>0.25</v>
      </c>
      <c r="K171" s="24">
        <v>0.75</v>
      </c>
      <c r="L171" s="21" t="s">
        <v>58</v>
      </c>
      <c r="M171" s="23" t="s">
        <v>65</v>
      </c>
      <c r="N171" s="23" t="s">
        <v>510</v>
      </c>
    </row>
    <row r="172" spans="1:14" s="17" customFormat="1" ht="30" x14ac:dyDescent="0.25">
      <c r="A172" s="7">
        <f t="shared" si="5"/>
        <v>157</v>
      </c>
      <c r="B172" s="9" t="s">
        <v>217</v>
      </c>
      <c r="C172" s="12" t="str">
        <f t="shared" si="6"/>
        <v>01.12.1994 31.05.2018</v>
      </c>
      <c r="D172" s="18" t="s">
        <v>401</v>
      </c>
      <c r="E172" s="7"/>
      <c r="F172" s="7"/>
      <c r="G172" s="7"/>
      <c r="H172" s="7"/>
      <c r="I172" s="24">
        <v>1</v>
      </c>
      <c r="J172" s="24">
        <v>0.25</v>
      </c>
      <c r="K172" s="24">
        <v>0.75</v>
      </c>
      <c r="L172" s="21" t="s">
        <v>58</v>
      </c>
      <c r="M172" s="23" t="s">
        <v>65</v>
      </c>
      <c r="N172" s="23" t="s">
        <v>511</v>
      </c>
    </row>
    <row r="173" spans="1:14" s="17" customFormat="1" ht="30" x14ac:dyDescent="0.25">
      <c r="A173" s="7">
        <f t="shared" si="5"/>
        <v>158</v>
      </c>
      <c r="B173" s="9" t="s">
        <v>218</v>
      </c>
      <c r="C173" s="12" t="str">
        <f t="shared" si="6"/>
        <v>01.12.1994 31.05.2018</v>
      </c>
      <c r="D173" s="18" t="s">
        <v>402</v>
      </c>
      <c r="E173" s="7"/>
      <c r="F173" s="7"/>
      <c r="G173" s="7"/>
      <c r="H173" s="7"/>
      <c r="I173" s="24">
        <v>66694.91</v>
      </c>
      <c r="J173" s="24">
        <v>33903.25</v>
      </c>
      <c r="K173" s="24">
        <v>32791.660000000003</v>
      </c>
      <c r="L173" s="21" t="s">
        <v>58</v>
      </c>
      <c r="M173" s="23" t="s">
        <v>65</v>
      </c>
      <c r="N173" s="23" t="s">
        <v>511</v>
      </c>
    </row>
    <row r="174" spans="1:14" s="17" customFormat="1" ht="30" x14ac:dyDescent="0.25">
      <c r="A174" s="7">
        <f t="shared" si="5"/>
        <v>159</v>
      </c>
      <c r="B174" s="9" t="s">
        <v>219</v>
      </c>
      <c r="C174" s="12" t="str">
        <f t="shared" si="6"/>
        <v>01.12.1991 31.05.2018</v>
      </c>
      <c r="D174" s="18" t="s">
        <v>403</v>
      </c>
      <c r="E174" s="7"/>
      <c r="F174" s="7"/>
      <c r="G174" s="7"/>
      <c r="H174" s="7"/>
      <c r="I174" s="24">
        <v>1</v>
      </c>
      <c r="J174" s="24">
        <v>0.25</v>
      </c>
      <c r="K174" s="24">
        <v>0.75</v>
      </c>
      <c r="L174" s="21" t="s">
        <v>58</v>
      </c>
      <c r="M174" s="23" t="s">
        <v>65</v>
      </c>
      <c r="N174" s="23" t="s">
        <v>512</v>
      </c>
    </row>
    <row r="175" spans="1:14" s="17" customFormat="1" ht="30" x14ac:dyDescent="0.25">
      <c r="A175" s="7">
        <f t="shared" si="5"/>
        <v>160</v>
      </c>
      <c r="B175" s="9" t="s">
        <v>220</v>
      </c>
      <c r="C175" s="12" t="str">
        <f t="shared" si="6"/>
        <v>01.12.1993 31.05.2018</v>
      </c>
      <c r="D175" s="18" t="s">
        <v>404</v>
      </c>
      <c r="E175" s="7"/>
      <c r="F175" s="7"/>
      <c r="G175" s="7"/>
      <c r="H175" s="7"/>
      <c r="I175" s="24">
        <v>1</v>
      </c>
      <c r="J175" s="24">
        <v>0.25</v>
      </c>
      <c r="K175" s="24">
        <v>0.75</v>
      </c>
      <c r="L175" s="21" t="s">
        <v>58</v>
      </c>
      <c r="M175" s="23" t="s">
        <v>65</v>
      </c>
      <c r="N175" s="23" t="s">
        <v>473</v>
      </c>
    </row>
    <row r="176" spans="1:14" s="17" customFormat="1" ht="30" x14ac:dyDescent="0.25">
      <c r="A176" s="7">
        <f t="shared" si="5"/>
        <v>161</v>
      </c>
      <c r="B176" s="9" t="s">
        <v>221</v>
      </c>
      <c r="C176" s="12" t="str">
        <f t="shared" si="6"/>
        <v>01.08.1988 31.05.2018</v>
      </c>
      <c r="D176" s="18" t="s">
        <v>405</v>
      </c>
      <c r="E176" s="7"/>
      <c r="F176" s="7"/>
      <c r="G176" s="7"/>
      <c r="H176" s="7"/>
      <c r="I176" s="24">
        <v>56589.62</v>
      </c>
      <c r="J176" s="24">
        <v>28766.38</v>
      </c>
      <c r="K176" s="24">
        <v>27823.24</v>
      </c>
      <c r="L176" s="21" t="s">
        <v>58</v>
      </c>
      <c r="M176" s="23" t="s">
        <v>65</v>
      </c>
      <c r="N176" s="23" t="s">
        <v>513</v>
      </c>
    </row>
    <row r="177" spans="1:14" s="17" customFormat="1" ht="30" x14ac:dyDescent="0.25">
      <c r="A177" s="7">
        <f t="shared" si="5"/>
        <v>162</v>
      </c>
      <c r="B177" s="9" t="s">
        <v>222</v>
      </c>
      <c r="C177" s="12" t="str">
        <f t="shared" si="6"/>
        <v>01.03.1993 31.05.2018</v>
      </c>
      <c r="D177" s="18" t="s">
        <v>406</v>
      </c>
      <c r="E177" s="7"/>
      <c r="F177" s="7"/>
      <c r="G177" s="7"/>
      <c r="H177" s="7"/>
      <c r="I177" s="24">
        <v>1</v>
      </c>
      <c r="J177" s="24">
        <v>0.25</v>
      </c>
      <c r="K177" s="24">
        <v>0.75</v>
      </c>
      <c r="L177" s="21" t="s">
        <v>58</v>
      </c>
      <c r="M177" s="23" t="s">
        <v>65</v>
      </c>
      <c r="N177" s="23" t="s">
        <v>442</v>
      </c>
    </row>
    <row r="178" spans="1:14" s="17" customFormat="1" ht="30" x14ac:dyDescent="0.25">
      <c r="A178" s="7">
        <f t="shared" si="5"/>
        <v>163</v>
      </c>
      <c r="B178" s="9" t="s">
        <v>223</v>
      </c>
      <c r="C178" s="12" t="str">
        <f t="shared" si="6"/>
        <v>01.03.1993 31.05.2018</v>
      </c>
      <c r="D178" s="18" t="s">
        <v>407</v>
      </c>
      <c r="E178" s="7"/>
      <c r="F178" s="7"/>
      <c r="G178" s="7"/>
      <c r="H178" s="7"/>
      <c r="I178" s="24">
        <v>1</v>
      </c>
      <c r="J178" s="24">
        <v>0.25</v>
      </c>
      <c r="K178" s="24">
        <v>0.75</v>
      </c>
      <c r="L178" s="21" t="s">
        <v>58</v>
      </c>
      <c r="M178" s="23" t="s">
        <v>65</v>
      </c>
      <c r="N178" s="23" t="s">
        <v>442</v>
      </c>
    </row>
    <row r="179" spans="1:14" s="17" customFormat="1" ht="30" x14ac:dyDescent="0.25">
      <c r="A179" s="7">
        <f t="shared" si="5"/>
        <v>164</v>
      </c>
      <c r="B179" s="9" t="s">
        <v>224</v>
      </c>
      <c r="C179" s="12" t="str">
        <f t="shared" si="6"/>
        <v>01.12.1994 31.05.2018</v>
      </c>
      <c r="D179" s="18" t="s">
        <v>408</v>
      </c>
      <c r="E179" s="7"/>
      <c r="F179" s="7"/>
      <c r="G179" s="7"/>
      <c r="H179" s="7"/>
      <c r="I179" s="24">
        <v>1318.87</v>
      </c>
      <c r="J179" s="24">
        <v>619.47</v>
      </c>
      <c r="K179" s="24">
        <v>699.4</v>
      </c>
      <c r="L179" s="21" t="s">
        <v>58</v>
      </c>
      <c r="M179" s="23" t="s">
        <v>65</v>
      </c>
      <c r="N179" s="23" t="s">
        <v>511</v>
      </c>
    </row>
    <row r="180" spans="1:14" s="17" customFormat="1" ht="30" x14ac:dyDescent="0.25">
      <c r="A180" s="7">
        <f t="shared" si="5"/>
        <v>165</v>
      </c>
      <c r="B180" s="9" t="s">
        <v>225</v>
      </c>
      <c r="C180" s="12" t="str">
        <f t="shared" si="6"/>
        <v>01.12.1994 31.05.2018</v>
      </c>
      <c r="D180" s="18" t="s">
        <v>409</v>
      </c>
      <c r="E180" s="7"/>
      <c r="F180" s="7"/>
      <c r="G180" s="7"/>
      <c r="H180" s="7"/>
      <c r="I180" s="24">
        <v>1</v>
      </c>
      <c r="J180" s="24">
        <v>0.49</v>
      </c>
      <c r="K180" s="24">
        <v>0.51</v>
      </c>
      <c r="L180" s="21" t="s">
        <v>58</v>
      </c>
      <c r="M180" s="23" t="s">
        <v>65</v>
      </c>
      <c r="N180" s="23" t="s">
        <v>511</v>
      </c>
    </row>
    <row r="181" spans="1:14" s="17" customFormat="1" ht="30" x14ac:dyDescent="0.25">
      <c r="A181" s="7">
        <f t="shared" si="5"/>
        <v>166</v>
      </c>
      <c r="B181" s="9" t="s">
        <v>226</v>
      </c>
      <c r="C181" s="12" t="str">
        <f t="shared" si="6"/>
        <v>01.12.1994 31.05.2018</v>
      </c>
      <c r="D181" s="18" t="s">
        <v>410</v>
      </c>
      <c r="E181" s="7"/>
      <c r="F181" s="7"/>
      <c r="G181" s="7"/>
      <c r="H181" s="7"/>
      <c r="I181" s="24">
        <v>1</v>
      </c>
      <c r="J181" s="24">
        <v>0.19</v>
      </c>
      <c r="K181" s="24">
        <v>0.81</v>
      </c>
      <c r="L181" s="21" t="s">
        <v>58</v>
      </c>
      <c r="M181" s="23" t="s">
        <v>65</v>
      </c>
      <c r="N181" s="23" t="s">
        <v>511</v>
      </c>
    </row>
    <row r="182" spans="1:14" s="17" customFormat="1" ht="30" x14ac:dyDescent="0.25">
      <c r="A182" s="7">
        <f t="shared" si="5"/>
        <v>167</v>
      </c>
      <c r="B182" s="9" t="s">
        <v>227</v>
      </c>
      <c r="C182" s="12" t="str">
        <f t="shared" si="6"/>
        <v>19.09.2013 31.05.2018</v>
      </c>
      <c r="D182" s="18" t="s">
        <v>411</v>
      </c>
      <c r="E182" s="7"/>
      <c r="F182" s="7"/>
      <c r="G182" s="7"/>
      <c r="H182" s="7"/>
      <c r="I182" s="24">
        <v>2244.09</v>
      </c>
      <c r="J182" s="24">
        <v>1140.76</v>
      </c>
      <c r="K182" s="24">
        <v>1103.33</v>
      </c>
      <c r="L182" s="21" t="s">
        <v>58</v>
      </c>
      <c r="M182" s="23" t="s">
        <v>65</v>
      </c>
      <c r="N182" s="23" t="s">
        <v>514</v>
      </c>
    </row>
    <row r="183" spans="1:14" s="17" customFormat="1" ht="30" x14ac:dyDescent="0.25">
      <c r="A183" s="7">
        <f t="shared" si="5"/>
        <v>168</v>
      </c>
      <c r="B183" s="9" t="s">
        <v>228</v>
      </c>
      <c r="C183" s="12" t="str">
        <f t="shared" si="6"/>
        <v>02.04.2012 31.05.2018</v>
      </c>
      <c r="D183" s="18" t="s">
        <v>412</v>
      </c>
      <c r="E183" s="7"/>
      <c r="F183" s="7"/>
      <c r="G183" s="7"/>
      <c r="H183" s="7"/>
      <c r="I183" s="24">
        <v>1</v>
      </c>
      <c r="J183" s="24">
        <v>0.49</v>
      </c>
      <c r="K183" s="24">
        <v>0.51</v>
      </c>
      <c r="L183" s="21" t="s">
        <v>58</v>
      </c>
      <c r="M183" s="23" t="s">
        <v>65</v>
      </c>
      <c r="N183" s="23" t="s">
        <v>515</v>
      </c>
    </row>
    <row r="184" spans="1:14" s="17" customFormat="1" ht="30" x14ac:dyDescent="0.25">
      <c r="A184" s="7">
        <f t="shared" si="5"/>
        <v>169</v>
      </c>
      <c r="B184" s="9" t="s">
        <v>229</v>
      </c>
      <c r="C184" s="12" t="str">
        <f t="shared" si="6"/>
        <v>09.10.2017 31.05.2018</v>
      </c>
      <c r="D184" s="18" t="s">
        <v>413</v>
      </c>
      <c r="E184" s="7"/>
      <c r="F184" s="7"/>
      <c r="G184" s="7"/>
      <c r="H184" s="7"/>
      <c r="I184" s="24">
        <v>98.56</v>
      </c>
      <c r="J184" s="24">
        <v>5.65</v>
      </c>
      <c r="K184" s="24">
        <v>92.91</v>
      </c>
      <c r="L184" s="21" t="s">
        <v>58</v>
      </c>
      <c r="M184" s="23" t="s">
        <v>65</v>
      </c>
      <c r="N184" s="23" t="s">
        <v>516</v>
      </c>
    </row>
    <row r="185" spans="1:14" s="17" customFormat="1" ht="30" x14ac:dyDescent="0.25">
      <c r="A185" s="7">
        <f t="shared" si="5"/>
        <v>170</v>
      </c>
      <c r="B185" s="9" t="s">
        <v>230</v>
      </c>
      <c r="C185" s="12" t="str">
        <f t="shared" si="6"/>
        <v>01.04.1996 31.05.2018</v>
      </c>
      <c r="D185" s="18" t="s">
        <v>414</v>
      </c>
      <c r="E185" s="7"/>
      <c r="F185" s="7"/>
      <c r="G185" s="7"/>
      <c r="H185" s="7"/>
      <c r="I185" s="24">
        <v>1</v>
      </c>
      <c r="J185" s="24">
        <v>0.25</v>
      </c>
      <c r="K185" s="24">
        <v>0.75</v>
      </c>
      <c r="L185" s="21" t="s">
        <v>58</v>
      </c>
      <c r="M185" s="23" t="s">
        <v>65</v>
      </c>
      <c r="N185" s="23" t="s">
        <v>517</v>
      </c>
    </row>
    <row r="186" spans="1:14" s="17" customFormat="1" ht="30" x14ac:dyDescent="0.25">
      <c r="A186" s="7">
        <f t="shared" si="5"/>
        <v>171</v>
      </c>
      <c r="B186" s="9" t="s">
        <v>231</v>
      </c>
      <c r="C186" s="12" t="str">
        <f t="shared" si="6"/>
        <v>01.12.1996 31.05.2018</v>
      </c>
      <c r="D186" s="18" t="s">
        <v>415</v>
      </c>
      <c r="E186" s="7"/>
      <c r="F186" s="7"/>
      <c r="G186" s="7"/>
      <c r="H186" s="7"/>
      <c r="I186" s="24">
        <v>70676.13</v>
      </c>
      <c r="J186" s="24">
        <v>35927.050000000003</v>
      </c>
      <c r="K186" s="24">
        <v>34749.08</v>
      </c>
      <c r="L186" s="21" t="s">
        <v>58</v>
      </c>
      <c r="M186" s="23" t="s">
        <v>65</v>
      </c>
      <c r="N186" s="23" t="s">
        <v>518</v>
      </c>
    </row>
    <row r="187" spans="1:14" s="17" customFormat="1" ht="30" x14ac:dyDescent="0.25">
      <c r="A187" s="7">
        <f t="shared" si="5"/>
        <v>172</v>
      </c>
      <c r="B187" s="9" t="s">
        <v>232</v>
      </c>
      <c r="C187" s="12" t="str">
        <f t="shared" si="6"/>
        <v>01.01.1997 31.05.2018</v>
      </c>
      <c r="D187" s="18" t="s">
        <v>416</v>
      </c>
      <c r="E187" s="7"/>
      <c r="F187" s="7"/>
      <c r="G187" s="7"/>
      <c r="H187" s="7"/>
      <c r="I187" s="24">
        <v>1269.79</v>
      </c>
      <c r="J187" s="24">
        <v>645.5</v>
      </c>
      <c r="K187" s="24">
        <v>624.29</v>
      </c>
      <c r="L187" s="21" t="s">
        <v>58</v>
      </c>
      <c r="M187" s="23" t="s">
        <v>65</v>
      </c>
      <c r="N187" s="23" t="s">
        <v>482</v>
      </c>
    </row>
    <row r="188" spans="1:14" s="17" customFormat="1" ht="30" x14ac:dyDescent="0.25">
      <c r="A188" s="7">
        <f t="shared" si="5"/>
        <v>173</v>
      </c>
      <c r="B188" s="9" t="s">
        <v>233</v>
      </c>
      <c r="C188" s="12" t="str">
        <f t="shared" si="6"/>
        <v>01.08.1997 31.05.2018</v>
      </c>
      <c r="D188" s="18" t="s">
        <v>417</v>
      </c>
      <c r="E188" s="7"/>
      <c r="F188" s="7"/>
      <c r="G188" s="7"/>
      <c r="H188" s="7"/>
      <c r="I188" s="24">
        <v>1</v>
      </c>
      <c r="J188" s="24">
        <v>0.49</v>
      </c>
      <c r="K188" s="24">
        <v>0.51</v>
      </c>
      <c r="L188" s="21" t="s">
        <v>58</v>
      </c>
      <c r="M188" s="23" t="s">
        <v>65</v>
      </c>
      <c r="N188" s="23" t="s">
        <v>519</v>
      </c>
    </row>
    <row r="189" spans="1:14" s="17" customFormat="1" ht="30" x14ac:dyDescent="0.25">
      <c r="A189" s="7">
        <f t="shared" si="5"/>
        <v>174</v>
      </c>
      <c r="B189" s="9" t="s">
        <v>234</v>
      </c>
      <c r="C189" s="12" t="str">
        <f t="shared" si="6"/>
        <v>01.08.1997 31.05.2018</v>
      </c>
      <c r="D189" s="18" t="s">
        <v>418</v>
      </c>
      <c r="E189" s="7"/>
      <c r="F189" s="7"/>
      <c r="G189" s="7"/>
      <c r="H189" s="7"/>
      <c r="I189" s="24">
        <v>1</v>
      </c>
      <c r="J189" s="24">
        <v>0.19</v>
      </c>
      <c r="K189" s="24">
        <v>0.81</v>
      </c>
      <c r="L189" s="21" t="s">
        <v>58</v>
      </c>
      <c r="M189" s="23" t="s">
        <v>65</v>
      </c>
      <c r="N189" s="23" t="s">
        <v>519</v>
      </c>
    </row>
    <row r="190" spans="1:14" s="17" customFormat="1" ht="30" x14ac:dyDescent="0.25">
      <c r="A190" s="7">
        <f t="shared" si="5"/>
        <v>175</v>
      </c>
      <c r="B190" s="9" t="s">
        <v>235</v>
      </c>
      <c r="C190" s="12" t="str">
        <f t="shared" si="6"/>
        <v>01.01.1996 31.05.2018</v>
      </c>
      <c r="D190" s="18" t="s">
        <v>419</v>
      </c>
      <c r="E190" s="7"/>
      <c r="F190" s="7"/>
      <c r="G190" s="7"/>
      <c r="H190" s="7"/>
      <c r="I190" s="24">
        <v>1</v>
      </c>
      <c r="J190" s="24">
        <v>0.19</v>
      </c>
      <c r="K190" s="24">
        <v>0.81</v>
      </c>
      <c r="L190" s="21" t="s">
        <v>58</v>
      </c>
      <c r="M190" s="23" t="s">
        <v>65</v>
      </c>
      <c r="N190" s="23" t="s">
        <v>481</v>
      </c>
    </row>
    <row r="191" spans="1:14" s="17" customFormat="1" ht="30" x14ac:dyDescent="0.25">
      <c r="A191" s="7">
        <f t="shared" si="5"/>
        <v>176</v>
      </c>
      <c r="B191" s="9" t="s">
        <v>236</v>
      </c>
      <c r="C191" s="12" t="str">
        <f t="shared" si="6"/>
        <v>01.07.2009 31.05.2018</v>
      </c>
      <c r="D191" s="18" t="s">
        <v>420</v>
      </c>
      <c r="E191" s="7"/>
      <c r="F191" s="7"/>
      <c r="G191" s="7"/>
      <c r="H191" s="7"/>
      <c r="I191" s="24">
        <v>1</v>
      </c>
      <c r="J191" s="24">
        <v>0.08</v>
      </c>
      <c r="K191" s="24">
        <v>0.92</v>
      </c>
      <c r="L191" s="21" t="s">
        <v>58</v>
      </c>
      <c r="M191" s="23" t="s">
        <v>65</v>
      </c>
      <c r="N191" s="23" t="s">
        <v>520</v>
      </c>
    </row>
    <row r="192" spans="1:14" s="17" customFormat="1" ht="30" x14ac:dyDescent="0.25">
      <c r="A192" s="7">
        <f t="shared" si="5"/>
        <v>177</v>
      </c>
      <c r="B192" s="9" t="s">
        <v>237</v>
      </c>
      <c r="C192" s="12" t="str">
        <f t="shared" si="6"/>
        <v>01.05.1993 31.05.2018</v>
      </c>
      <c r="D192" s="18" t="s">
        <v>421</v>
      </c>
      <c r="E192" s="7"/>
      <c r="F192" s="7"/>
      <c r="G192" s="7"/>
      <c r="H192" s="7"/>
      <c r="I192" s="24">
        <v>1</v>
      </c>
      <c r="J192" s="24">
        <v>0.25</v>
      </c>
      <c r="K192" s="24">
        <v>0.75</v>
      </c>
      <c r="L192" s="21" t="s">
        <v>58</v>
      </c>
      <c r="M192" s="23" t="s">
        <v>65</v>
      </c>
      <c r="N192" s="23" t="s">
        <v>509</v>
      </c>
    </row>
    <row r="193" spans="1:14" s="17" customFormat="1" ht="30" x14ac:dyDescent="0.25">
      <c r="A193" s="7">
        <f t="shared" si="5"/>
        <v>178</v>
      </c>
      <c r="B193" s="9" t="s">
        <v>238</v>
      </c>
      <c r="C193" s="12" t="str">
        <f t="shared" si="6"/>
        <v>01.01.1992 31.05.2018</v>
      </c>
      <c r="D193" s="18" t="s">
        <v>422</v>
      </c>
      <c r="E193" s="7"/>
      <c r="F193" s="7"/>
      <c r="G193" s="7"/>
      <c r="H193" s="7"/>
      <c r="I193" s="24">
        <v>1</v>
      </c>
      <c r="J193" s="24">
        <v>0.25</v>
      </c>
      <c r="K193" s="24">
        <v>0.75</v>
      </c>
      <c r="L193" s="21" t="s">
        <v>436</v>
      </c>
      <c r="M193" s="23" t="s">
        <v>65</v>
      </c>
      <c r="N193" s="23" t="s">
        <v>469</v>
      </c>
    </row>
    <row r="194" spans="1:14" s="17" customFormat="1" ht="30" x14ac:dyDescent="0.25">
      <c r="A194" s="7">
        <f t="shared" si="5"/>
        <v>179</v>
      </c>
      <c r="B194" s="9" t="s">
        <v>239</v>
      </c>
      <c r="C194" s="12" t="str">
        <f t="shared" si="6"/>
        <v>01.01.1988 31.05.2018</v>
      </c>
      <c r="D194" s="18" t="s">
        <v>423</v>
      </c>
      <c r="E194" s="7"/>
      <c r="F194" s="7"/>
      <c r="G194" s="7"/>
      <c r="H194" s="7"/>
      <c r="I194" s="24">
        <v>2183600.79</v>
      </c>
      <c r="J194" s="24">
        <v>77051.53</v>
      </c>
      <c r="K194" s="24">
        <v>2106549.2599999998</v>
      </c>
      <c r="L194" s="21" t="s">
        <v>29</v>
      </c>
      <c r="M194" s="23" t="s">
        <v>65</v>
      </c>
      <c r="N194" s="23" t="s">
        <v>521</v>
      </c>
    </row>
    <row r="195" spans="1:14" s="17" customFormat="1" ht="30" x14ac:dyDescent="0.25">
      <c r="A195" s="7">
        <f t="shared" si="5"/>
        <v>180</v>
      </c>
      <c r="B195" s="9" t="s">
        <v>240</v>
      </c>
      <c r="C195" s="12" t="str">
        <f t="shared" si="6"/>
        <v>01.01.1988 31.05.2018</v>
      </c>
      <c r="D195" s="18" t="s">
        <v>424</v>
      </c>
      <c r="E195" s="7"/>
      <c r="F195" s="7"/>
      <c r="G195" s="7"/>
      <c r="H195" s="7"/>
      <c r="I195" s="24">
        <v>111644.93</v>
      </c>
      <c r="J195" s="24">
        <v>3939.53</v>
      </c>
      <c r="K195" s="24">
        <v>107705.4</v>
      </c>
      <c r="L195" s="21" t="s">
        <v>29</v>
      </c>
      <c r="M195" s="23" t="s">
        <v>65</v>
      </c>
      <c r="N195" s="23" t="s">
        <v>521</v>
      </c>
    </row>
    <row r="196" spans="1:14" s="17" customFormat="1" ht="30" x14ac:dyDescent="0.25">
      <c r="A196" s="7">
        <f t="shared" si="5"/>
        <v>181</v>
      </c>
      <c r="B196" s="9" t="s">
        <v>241</v>
      </c>
      <c r="C196" s="12" t="str">
        <f t="shared" si="6"/>
        <v>01.01.1988 31.05.2018</v>
      </c>
      <c r="D196" s="18" t="s">
        <v>425</v>
      </c>
      <c r="E196" s="7"/>
      <c r="F196" s="7"/>
      <c r="G196" s="7"/>
      <c r="H196" s="7"/>
      <c r="I196" s="24">
        <v>21953.85</v>
      </c>
      <c r="J196" s="24">
        <v>1941.26</v>
      </c>
      <c r="K196" s="24">
        <v>20012.59</v>
      </c>
      <c r="L196" s="21" t="s">
        <v>29</v>
      </c>
      <c r="M196" s="23" t="s">
        <v>65</v>
      </c>
      <c r="N196" s="23" t="s">
        <v>521</v>
      </c>
    </row>
    <row r="197" spans="1:14" s="17" customFormat="1" ht="30" x14ac:dyDescent="0.25">
      <c r="A197" s="7">
        <f t="shared" si="5"/>
        <v>182</v>
      </c>
      <c r="B197" s="9" t="s">
        <v>242</v>
      </c>
      <c r="C197" s="12" t="str">
        <f t="shared" si="6"/>
        <v>01.01.1988 31.05.2018</v>
      </c>
      <c r="D197" s="18" t="s">
        <v>426</v>
      </c>
      <c r="E197" s="7"/>
      <c r="F197" s="7"/>
      <c r="G197" s="7"/>
      <c r="H197" s="7"/>
      <c r="I197" s="24">
        <v>3410.26</v>
      </c>
      <c r="J197" s="24">
        <v>301.52999999999997</v>
      </c>
      <c r="K197" s="24">
        <v>3108.73</v>
      </c>
      <c r="L197" s="21" t="s">
        <v>29</v>
      </c>
      <c r="M197" s="23" t="s">
        <v>65</v>
      </c>
      <c r="N197" s="23" t="s">
        <v>521</v>
      </c>
    </row>
    <row r="198" spans="1:14" s="17" customFormat="1" ht="30" x14ac:dyDescent="0.25">
      <c r="A198" s="7">
        <f t="shared" si="5"/>
        <v>183</v>
      </c>
      <c r="B198" s="9" t="s">
        <v>242</v>
      </c>
      <c r="C198" s="12" t="str">
        <f t="shared" si="6"/>
        <v>01.01.1988 31.05.2018</v>
      </c>
      <c r="D198" s="18" t="s">
        <v>427</v>
      </c>
      <c r="E198" s="7"/>
      <c r="F198" s="7"/>
      <c r="G198" s="7"/>
      <c r="H198" s="7"/>
      <c r="I198" s="24">
        <v>3410.26</v>
      </c>
      <c r="J198" s="24">
        <v>301.52999999999997</v>
      </c>
      <c r="K198" s="24">
        <v>3108.73</v>
      </c>
      <c r="L198" s="21" t="s">
        <v>29</v>
      </c>
      <c r="M198" s="23" t="s">
        <v>65</v>
      </c>
      <c r="N198" s="23" t="s">
        <v>521</v>
      </c>
    </row>
    <row r="199" spans="1:14" s="17" customFormat="1" ht="30" x14ac:dyDescent="0.25">
      <c r="A199" s="7">
        <f t="shared" si="5"/>
        <v>184</v>
      </c>
      <c r="B199" s="9" t="s">
        <v>242</v>
      </c>
      <c r="C199" s="12" t="str">
        <f t="shared" si="6"/>
        <v>01.01.1988 31.05.2018</v>
      </c>
      <c r="D199" s="18" t="s">
        <v>428</v>
      </c>
      <c r="E199" s="7"/>
      <c r="F199" s="7"/>
      <c r="G199" s="7"/>
      <c r="H199" s="7"/>
      <c r="I199" s="24">
        <v>3410.26</v>
      </c>
      <c r="J199" s="24">
        <v>301.52999999999997</v>
      </c>
      <c r="K199" s="24">
        <v>3108.73</v>
      </c>
      <c r="L199" s="21" t="s">
        <v>29</v>
      </c>
      <c r="M199" s="23" t="s">
        <v>65</v>
      </c>
      <c r="N199" s="23" t="s">
        <v>521</v>
      </c>
    </row>
    <row r="200" spans="1:14" s="17" customFormat="1" ht="30" x14ac:dyDescent="0.25">
      <c r="A200" s="7">
        <f t="shared" si="5"/>
        <v>185</v>
      </c>
      <c r="B200" s="9" t="s">
        <v>243</v>
      </c>
      <c r="C200" s="12" t="str">
        <f t="shared" si="6"/>
        <v>01.10.1994 31.05.2018</v>
      </c>
      <c r="D200" s="18" t="s">
        <v>429</v>
      </c>
      <c r="E200" s="7"/>
      <c r="F200" s="7"/>
      <c r="G200" s="7"/>
      <c r="H200" s="7"/>
      <c r="I200" s="24">
        <v>1669.99</v>
      </c>
      <c r="J200" s="24">
        <v>127.9</v>
      </c>
      <c r="K200" s="24">
        <v>1542.09</v>
      </c>
      <c r="L200" s="21" t="s">
        <v>29</v>
      </c>
      <c r="M200" s="23" t="s">
        <v>65</v>
      </c>
      <c r="N200" s="23" t="s">
        <v>522</v>
      </c>
    </row>
    <row r="201" spans="1:14" s="17" customFormat="1" ht="30" x14ac:dyDescent="0.25">
      <c r="A201" s="7">
        <f t="shared" si="5"/>
        <v>186</v>
      </c>
      <c r="B201" s="9" t="s">
        <v>242</v>
      </c>
      <c r="C201" s="12" t="str">
        <f t="shared" si="6"/>
        <v>01.01.1988 31.05.2018</v>
      </c>
      <c r="D201" s="18" t="s">
        <v>430</v>
      </c>
      <c r="E201" s="7"/>
      <c r="F201" s="7"/>
      <c r="G201" s="7"/>
      <c r="H201" s="7"/>
      <c r="I201" s="24">
        <v>3410.26</v>
      </c>
      <c r="J201" s="24">
        <v>301.52999999999997</v>
      </c>
      <c r="K201" s="24">
        <v>3108.73</v>
      </c>
      <c r="L201" s="21" t="s">
        <v>29</v>
      </c>
      <c r="M201" s="23" t="s">
        <v>65</v>
      </c>
      <c r="N201" s="23" t="s">
        <v>521</v>
      </c>
    </row>
    <row r="202" spans="1:14" s="17" customFormat="1" ht="30" x14ac:dyDescent="0.25">
      <c r="A202" s="7">
        <f t="shared" si="5"/>
        <v>187</v>
      </c>
      <c r="B202" s="9" t="s">
        <v>242</v>
      </c>
      <c r="C202" s="12" t="str">
        <f t="shared" si="6"/>
        <v>01.01.1988 31.05.2018</v>
      </c>
      <c r="D202" s="18" t="s">
        <v>431</v>
      </c>
      <c r="E202" s="7"/>
      <c r="F202" s="7"/>
      <c r="G202" s="7"/>
      <c r="H202" s="7"/>
      <c r="I202" s="24">
        <v>3410.26</v>
      </c>
      <c r="J202" s="24">
        <v>301.52999999999997</v>
      </c>
      <c r="K202" s="24">
        <v>3108.73</v>
      </c>
      <c r="L202" s="21" t="s">
        <v>29</v>
      </c>
      <c r="M202" s="23" t="s">
        <v>65</v>
      </c>
      <c r="N202" s="23" t="s">
        <v>521</v>
      </c>
    </row>
    <row r="203" spans="1:14" s="17" customFormat="1" ht="30" x14ac:dyDescent="0.25">
      <c r="A203" s="7">
        <f t="shared" si="5"/>
        <v>188</v>
      </c>
      <c r="B203" s="9" t="s">
        <v>244</v>
      </c>
      <c r="C203" s="12" t="str">
        <f t="shared" si="6"/>
        <v>20.12.2002 31.05.2018</v>
      </c>
      <c r="D203" s="18" t="s">
        <v>432</v>
      </c>
      <c r="E203" s="7"/>
      <c r="F203" s="7"/>
      <c r="G203" s="7"/>
      <c r="H203" s="7"/>
      <c r="I203" s="24">
        <v>90</v>
      </c>
      <c r="J203" s="24">
        <v>26.84</v>
      </c>
      <c r="K203" s="24">
        <v>63.16</v>
      </c>
      <c r="L203" s="21" t="s">
        <v>29</v>
      </c>
      <c r="M203" s="23" t="s">
        <v>65</v>
      </c>
      <c r="N203" s="23" t="s">
        <v>523</v>
      </c>
    </row>
    <row r="204" spans="1:14" s="17" customFormat="1" ht="30" x14ac:dyDescent="0.25">
      <c r="A204" s="7">
        <v>1</v>
      </c>
      <c r="B204" s="9" t="s">
        <v>26</v>
      </c>
      <c r="C204" s="12" t="str">
        <f t="shared" si="6"/>
        <v>01.12.2008 31.05.2018</v>
      </c>
      <c r="D204" s="18" t="s">
        <v>19</v>
      </c>
      <c r="E204" s="7"/>
      <c r="F204" s="7"/>
      <c r="G204" s="7"/>
      <c r="H204" s="7"/>
      <c r="I204" s="24">
        <v>909.17</v>
      </c>
      <c r="J204" s="24">
        <v>909.17</v>
      </c>
      <c r="K204" s="24">
        <f>I204-J204</f>
        <v>0</v>
      </c>
      <c r="L204" s="21" t="s">
        <v>29</v>
      </c>
      <c r="M204" s="22" t="s">
        <v>30</v>
      </c>
      <c r="N204" s="22" t="s">
        <v>23</v>
      </c>
    </row>
    <row r="205" spans="1:14" s="17" customFormat="1" ht="30" x14ac:dyDescent="0.25">
      <c r="A205" s="7">
        <f>A204+1</f>
        <v>2</v>
      </c>
      <c r="B205" s="9" t="s">
        <v>26</v>
      </c>
      <c r="C205" s="12" t="str">
        <f t="shared" si="6"/>
        <v>01.09.2004 31.05.2018</v>
      </c>
      <c r="D205" s="18" t="s">
        <v>20</v>
      </c>
      <c r="E205" s="7"/>
      <c r="F205" s="7"/>
      <c r="G205" s="7"/>
      <c r="H205" s="7"/>
      <c r="I205" s="24">
        <v>497.5</v>
      </c>
      <c r="J205" s="24">
        <v>497.5</v>
      </c>
      <c r="K205" s="24">
        <f t="shared" ref="K205:K221" si="7">I205-J205</f>
        <v>0</v>
      </c>
      <c r="L205" s="21" t="s">
        <v>29</v>
      </c>
      <c r="M205" s="22" t="s">
        <v>30</v>
      </c>
      <c r="N205" s="22" t="s">
        <v>24</v>
      </c>
    </row>
    <row r="206" spans="1:14" s="17" customFormat="1" ht="45" x14ac:dyDescent="0.25">
      <c r="A206" s="7">
        <f t="shared" ref="A206:A221" si="8">A205+1</f>
        <v>3</v>
      </c>
      <c r="B206" s="9" t="s">
        <v>27</v>
      </c>
      <c r="C206" s="12" t="str">
        <f t="shared" si="6"/>
        <v>23.12.2013 31.05.2018</v>
      </c>
      <c r="D206" s="18" t="s">
        <v>21</v>
      </c>
      <c r="E206" s="7"/>
      <c r="F206" s="7"/>
      <c r="G206" s="7"/>
      <c r="H206" s="7"/>
      <c r="I206" s="24">
        <v>1475</v>
      </c>
      <c r="J206" s="24">
        <v>1475</v>
      </c>
      <c r="K206" s="24">
        <f t="shared" si="7"/>
        <v>0</v>
      </c>
      <c r="L206" s="21" t="s">
        <v>29</v>
      </c>
      <c r="M206" s="22" t="s">
        <v>30</v>
      </c>
      <c r="N206" s="22" t="s">
        <v>25</v>
      </c>
    </row>
    <row r="207" spans="1:14" s="17" customFormat="1" ht="30" x14ac:dyDescent="0.25">
      <c r="A207" s="7">
        <f t="shared" si="8"/>
        <v>4</v>
      </c>
      <c r="B207" s="9" t="s">
        <v>28</v>
      </c>
      <c r="C207" s="12" t="str">
        <f t="shared" si="6"/>
        <v>23.12.2013 31.05.2018</v>
      </c>
      <c r="D207" s="18" t="s">
        <v>22</v>
      </c>
      <c r="E207" s="7"/>
      <c r="F207" s="7"/>
      <c r="G207" s="7"/>
      <c r="H207" s="7"/>
      <c r="I207" s="24">
        <v>850</v>
      </c>
      <c r="J207" s="24">
        <v>850</v>
      </c>
      <c r="K207" s="24">
        <f t="shared" si="7"/>
        <v>0</v>
      </c>
      <c r="L207" s="21" t="s">
        <v>29</v>
      </c>
      <c r="M207" s="22" t="s">
        <v>30</v>
      </c>
      <c r="N207" s="22" t="s">
        <v>25</v>
      </c>
    </row>
    <row r="208" spans="1:14" s="17" customFormat="1" ht="30" x14ac:dyDescent="0.25">
      <c r="A208" s="7">
        <f t="shared" si="8"/>
        <v>5</v>
      </c>
      <c r="B208" s="9" t="s">
        <v>51</v>
      </c>
      <c r="C208" s="12" t="str">
        <f t="shared" si="6"/>
        <v>01.02.1997 31.05.2018</v>
      </c>
      <c r="D208" s="18" t="s">
        <v>37</v>
      </c>
      <c r="E208" s="7"/>
      <c r="F208" s="7"/>
      <c r="G208" s="7"/>
      <c r="H208" s="7"/>
      <c r="I208" s="24">
        <v>10</v>
      </c>
      <c r="J208" s="24">
        <v>10</v>
      </c>
      <c r="K208" s="24">
        <f t="shared" si="7"/>
        <v>0</v>
      </c>
      <c r="L208" s="21" t="s">
        <v>29</v>
      </c>
      <c r="M208" s="23" t="s">
        <v>65</v>
      </c>
      <c r="N208" s="23" t="s">
        <v>59</v>
      </c>
    </row>
    <row r="209" spans="1:14" s="17" customFormat="1" ht="30" x14ac:dyDescent="0.25">
      <c r="A209" s="7">
        <f t="shared" si="8"/>
        <v>6</v>
      </c>
      <c r="B209" s="9" t="s">
        <v>52</v>
      </c>
      <c r="C209" s="12" t="str">
        <f t="shared" si="6"/>
        <v>01.06.1992 31.05.2018</v>
      </c>
      <c r="D209" s="18" t="s">
        <v>38</v>
      </c>
      <c r="E209" s="7"/>
      <c r="F209" s="7"/>
      <c r="G209" s="7"/>
      <c r="H209" s="7"/>
      <c r="I209" s="24">
        <v>1</v>
      </c>
      <c r="J209" s="24">
        <v>1</v>
      </c>
      <c r="K209" s="24">
        <f t="shared" si="7"/>
        <v>0</v>
      </c>
      <c r="L209" s="21" t="s">
        <v>58</v>
      </c>
      <c r="M209" s="23" t="s">
        <v>65</v>
      </c>
      <c r="N209" s="23" t="s">
        <v>60</v>
      </c>
    </row>
    <row r="210" spans="1:14" s="17" customFormat="1" ht="30" x14ac:dyDescent="0.25">
      <c r="A210" s="7">
        <f t="shared" si="8"/>
        <v>7</v>
      </c>
      <c r="B210" s="9" t="s">
        <v>52</v>
      </c>
      <c r="C210" s="12" t="str">
        <f t="shared" si="6"/>
        <v>01.06.1992 31.05.2018</v>
      </c>
      <c r="D210" s="18" t="s">
        <v>39</v>
      </c>
      <c r="E210" s="7"/>
      <c r="F210" s="7"/>
      <c r="G210" s="7"/>
      <c r="H210" s="7"/>
      <c r="I210" s="24">
        <v>1</v>
      </c>
      <c r="J210" s="24">
        <v>1</v>
      </c>
      <c r="K210" s="24">
        <f t="shared" si="7"/>
        <v>0</v>
      </c>
      <c r="L210" s="21" t="s">
        <v>58</v>
      </c>
      <c r="M210" s="23" t="s">
        <v>65</v>
      </c>
      <c r="N210" s="23" t="s">
        <v>60</v>
      </c>
    </row>
    <row r="211" spans="1:14" s="17" customFormat="1" ht="30" x14ac:dyDescent="0.25">
      <c r="A211" s="7">
        <f t="shared" si="8"/>
        <v>8</v>
      </c>
      <c r="B211" s="9" t="s">
        <v>52</v>
      </c>
      <c r="C211" s="12" t="str">
        <f t="shared" si="6"/>
        <v>01.06.1992 31.05.2018</v>
      </c>
      <c r="D211" s="18" t="s">
        <v>40</v>
      </c>
      <c r="E211" s="7"/>
      <c r="F211" s="7"/>
      <c r="G211" s="7"/>
      <c r="H211" s="7"/>
      <c r="I211" s="24">
        <v>1</v>
      </c>
      <c r="J211" s="24">
        <v>1</v>
      </c>
      <c r="K211" s="24">
        <f t="shared" si="7"/>
        <v>0</v>
      </c>
      <c r="L211" s="21" t="s">
        <v>58</v>
      </c>
      <c r="M211" s="23" t="s">
        <v>65</v>
      </c>
      <c r="N211" s="23" t="s">
        <v>60</v>
      </c>
    </row>
    <row r="212" spans="1:14" s="17" customFormat="1" ht="30" x14ac:dyDescent="0.25">
      <c r="A212" s="7">
        <f t="shared" si="8"/>
        <v>9</v>
      </c>
      <c r="B212" s="9" t="s">
        <v>53</v>
      </c>
      <c r="C212" s="12" t="str">
        <f t="shared" ref="C212:C221" si="9">LEFT(N212,10)&amp;" "&amp;LEFT(M212,10)</f>
        <v>01.10.1995 31.05.2018</v>
      </c>
      <c r="D212" s="18" t="s">
        <v>41</v>
      </c>
      <c r="E212" s="7"/>
      <c r="F212" s="7"/>
      <c r="G212" s="7"/>
      <c r="H212" s="7"/>
      <c r="I212" s="24">
        <v>10</v>
      </c>
      <c r="J212" s="24">
        <v>10</v>
      </c>
      <c r="K212" s="24">
        <f t="shared" si="7"/>
        <v>0</v>
      </c>
      <c r="L212" s="21" t="s">
        <v>29</v>
      </c>
      <c r="M212" s="23" t="s">
        <v>65</v>
      </c>
      <c r="N212" s="23" t="s">
        <v>61</v>
      </c>
    </row>
    <row r="213" spans="1:14" s="17" customFormat="1" ht="30" x14ac:dyDescent="0.25">
      <c r="A213" s="7">
        <f t="shared" si="8"/>
        <v>10</v>
      </c>
      <c r="B213" s="9" t="s">
        <v>54</v>
      </c>
      <c r="C213" s="12" t="str">
        <f t="shared" si="9"/>
        <v>01.03.1997 31.05.2018</v>
      </c>
      <c r="D213" s="18" t="s">
        <v>42</v>
      </c>
      <c r="E213" s="7"/>
      <c r="F213" s="7"/>
      <c r="G213" s="7"/>
      <c r="H213" s="7"/>
      <c r="I213" s="24">
        <v>20</v>
      </c>
      <c r="J213" s="24">
        <v>20</v>
      </c>
      <c r="K213" s="24">
        <f t="shared" si="7"/>
        <v>0</v>
      </c>
      <c r="L213" s="21" t="s">
        <v>29</v>
      </c>
      <c r="M213" s="23" t="s">
        <v>65</v>
      </c>
      <c r="N213" s="23" t="s">
        <v>62</v>
      </c>
    </row>
    <row r="214" spans="1:14" s="17" customFormat="1" ht="30" x14ac:dyDescent="0.25">
      <c r="A214" s="7">
        <f t="shared" si="8"/>
        <v>11</v>
      </c>
      <c r="B214" s="9" t="s">
        <v>54</v>
      </c>
      <c r="C214" s="12" t="str">
        <f t="shared" si="9"/>
        <v>01.03.1997 31.05.2018</v>
      </c>
      <c r="D214" s="18" t="s">
        <v>43</v>
      </c>
      <c r="E214" s="7"/>
      <c r="F214" s="7"/>
      <c r="G214" s="7"/>
      <c r="H214" s="7"/>
      <c r="I214" s="24">
        <v>20</v>
      </c>
      <c r="J214" s="24">
        <v>20</v>
      </c>
      <c r="K214" s="24">
        <f t="shared" si="7"/>
        <v>0</v>
      </c>
      <c r="L214" s="21" t="s">
        <v>29</v>
      </c>
      <c r="M214" s="23" t="s">
        <v>65</v>
      </c>
      <c r="N214" s="23" t="s">
        <v>62</v>
      </c>
    </row>
    <row r="215" spans="1:14" s="17" customFormat="1" ht="30" x14ac:dyDescent="0.25">
      <c r="A215" s="7">
        <f t="shared" si="8"/>
        <v>12</v>
      </c>
      <c r="B215" s="9" t="s">
        <v>54</v>
      </c>
      <c r="C215" s="12" t="str">
        <f t="shared" si="9"/>
        <v>01.03.1997 31.05.2018</v>
      </c>
      <c r="D215" s="18" t="s">
        <v>44</v>
      </c>
      <c r="E215" s="7"/>
      <c r="F215" s="7"/>
      <c r="G215" s="7"/>
      <c r="H215" s="7"/>
      <c r="I215" s="24">
        <v>20</v>
      </c>
      <c r="J215" s="24">
        <v>20</v>
      </c>
      <c r="K215" s="24">
        <f t="shared" si="7"/>
        <v>0</v>
      </c>
      <c r="L215" s="21" t="s">
        <v>29</v>
      </c>
      <c r="M215" s="23" t="s">
        <v>65</v>
      </c>
      <c r="N215" s="23" t="s">
        <v>62</v>
      </c>
    </row>
    <row r="216" spans="1:14" s="17" customFormat="1" ht="30" x14ac:dyDescent="0.25">
      <c r="A216" s="7">
        <f t="shared" si="8"/>
        <v>13</v>
      </c>
      <c r="B216" s="9" t="s">
        <v>54</v>
      </c>
      <c r="C216" s="12" t="str">
        <f t="shared" si="9"/>
        <v>01.03.1997 31.05.2018</v>
      </c>
      <c r="D216" s="18" t="s">
        <v>45</v>
      </c>
      <c r="E216" s="7"/>
      <c r="F216" s="7"/>
      <c r="G216" s="7"/>
      <c r="H216" s="7"/>
      <c r="I216" s="24">
        <v>20</v>
      </c>
      <c r="J216" s="24">
        <v>20</v>
      </c>
      <c r="K216" s="24">
        <f t="shared" si="7"/>
        <v>0</v>
      </c>
      <c r="L216" s="21" t="s">
        <v>29</v>
      </c>
      <c r="M216" s="23" t="s">
        <v>65</v>
      </c>
      <c r="N216" s="23" t="s">
        <v>62</v>
      </c>
    </row>
    <row r="217" spans="1:14" s="17" customFormat="1" ht="30" x14ac:dyDescent="0.25">
      <c r="A217" s="7">
        <f t="shared" si="8"/>
        <v>14</v>
      </c>
      <c r="B217" s="9" t="s">
        <v>55</v>
      </c>
      <c r="C217" s="12" t="str">
        <f t="shared" si="9"/>
        <v>01.12.1997 31.05.2018</v>
      </c>
      <c r="D217" s="18" t="s">
        <v>46</v>
      </c>
      <c r="E217" s="7"/>
      <c r="F217" s="7"/>
      <c r="G217" s="7"/>
      <c r="H217" s="7"/>
      <c r="I217" s="24">
        <v>30</v>
      </c>
      <c r="J217" s="24">
        <v>30</v>
      </c>
      <c r="K217" s="24">
        <f t="shared" si="7"/>
        <v>0</v>
      </c>
      <c r="L217" s="21" t="s">
        <v>29</v>
      </c>
      <c r="M217" s="23" t="s">
        <v>65</v>
      </c>
      <c r="N217" s="23" t="s">
        <v>63</v>
      </c>
    </row>
    <row r="218" spans="1:14" s="17" customFormat="1" ht="30" x14ac:dyDescent="0.25">
      <c r="A218" s="7">
        <f t="shared" si="8"/>
        <v>15</v>
      </c>
      <c r="B218" s="9" t="s">
        <v>56</v>
      </c>
      <c r="C218" s="12" t="str">
        <f t="shared" si="9"/>
        <v>01.10.1995 31.05.2018</v>
      </c>
      <c r="D218" s="18" t="s">
        <v>47</v>
      </c>
      <c r="E218" s="7"/>
      <c r="F218" s="7"/>
      <c r="G218" s="7"/>
      <c r="H218" s="7"/>
      <c r="I218" s="24">
        <v>30</v>
      </c>
      <c r="J218" s="24">
        <v>30</v>
      </c>
      <c r="K218" s="24">
        <f t="shared" si="7"/>
        <v>0</v>
      </c>
      <c r="L218" s="21" t="s">
        <v>29</v>
      </c>
      <c r="M218" s="23" t="s">
        <v>65</v>
      </c>
      <c r="N218" s="23" t="s">
        <v>61</v>
      </c>
    </row>
    <row r="219" spans="1:14" s="17" customFormat="1" ht="30" x14ac:dyDescent="0.25">
      <c r="A219" s="7">
        <f t="shared" si="8"/>
        <v>16</v>
      </c>
      <c r="B219" s="9" t="s">
        <v>57</v>
      </c>
      <c r="C219" s="12" t="str">
        <f t="shared" si="9"/>
        <v>01.05.1990 31.05.2018</v>
      </c>
      <c r="D219" s="18" t="s">
        <v>48</v>
      </c>
      <c r="E219" s="7"/>
      <c r="F219" s="7"/>
      <c r="G219" s="7"/>
      <c r="H219" s="7"/>
      <c r="I219" s="24">
        <v>10</v>
      </c>
      <c r="J219" s="24">
        <v>10</v>
      </c>
      <c r="K219" s="24">
        <f t="shared" si="7"/>
        <v>0</v>
      </c>
      <c r="L219" s="21" t="s">
        <v>29</v>
      </c>
      <c r="M219" s="23" t="s">
        <v>65</v>
      </c>
      <c r="N219" s="23" t="s">
        <v>64</v>
      </c>
    </row>
    <row r="220" spans="1:14" s="17" customFormat="1" ht="30" x14ac:dyDescent="0.25">
      <c r="A220" s="7">
        <f t="shared" si="8"/>
        <v>17</v>
      </c>
      <c r="B220" s="9" t="s">
        <v>57</v>
      </c>
      <c r="C220" s="12" t="str">
        <f t="shared" si="9"/>
        <v>01.05.1990 31.05.2018</v>
      </c>
      <c r="D220" s="18" t="s">
        <v>49</v>
      </c>
      <c r="E220" s="7"/>
      <c r="F220" s="7"/>
      <c r="G220" s="7"/>
      <c r="H220" s="7"/>
      <c r="I220" s="24">
        <v>10</v>
      </c>
      <c r="J220" s="24">
        <v>10</v>
      </c>
      <c r="K220" s="24">
        <f t="shared" si="7"/>
        <v>0</v>
      </c>
      <c r="L220" s="21" t="s">
        <v>29</v>
      </c>
      <c r="M220" s="23" t="s">
        <v>65</v>
      </c>
      <c r="N220" s="23" t="s">
        <v>64</v>
      </c>
    </row>
    <row r="221" spans="1:14" s="17" customFormat="1" ht="30" x14ac:dyDescent="0.25">
      <c r="A221" s="7">
        <f t="shared" si="8"/>
        <v>18</v>
      </c>
      <c r="B221" s="9" t="s">
        <v>56</v>
      </c>
      <c r="C221" s="12" t="str">
        <f t="shared" si="9"/>
        <v>01.10.1995 31.05.2018</v>
      </c>
      <c r="D221" s="18" t="s">
        <v>50</v>
      </c>
      <c r="E221" s="7"/>
      <c r="F221" s="7"/>
      <c r="G221" s="7"/>
      <c r="H221" s="7"/>
      <c r="I221" s="24">
        <v>30</v>
      </c>
      <c r="J221" s="24">
        <v>30</v>
      </c>
      <c r="K221" s="24">
        <f t="shared" si="7"/>
        <v>0</v>
      </c>
      <c r="L221" s="21" t="s">
        <v>29</v>
      </c>
      <c r="M221" s="23" t="s">
        <v>65</v>
      </c>
      <c r="N221" s="23" t="s">
        <v>61</v>
      </c>
    </row>
    <row r="222" spans="1:14" x14ac:dyDescent="0.25">
      <c r="H222" s="4" t="s">
        <v>524</v>
      </c>
      <c r="I222" s="25">
        <f>SUM(I16:I221)</f>
        <v>3401132.7799999993</v>
      </c>
    </row>
    <row r="226" spans="1:11" x14ac:dyDescent="0.25">
      <c r="B226" s="1" t="s">
        <v>17</v>
      </c>
      <c r="C226" s="122"/>
      <c r="D226" s="122"/>
      <c r="E226" s="122"/>
      <c r="F226" s="122"/>
      <c r="G226" s="122"/>
      <c r="H226" s="122"/>
      <c r="I226" s="122"/>
      <c r="J226" s="122"/>
      <c r="K226" s="122"/>
    </row>
    <row r="227" spans="1:11" x14ac:dyDescent="0.25">
      <c r="A227" s="13"/>
      <c r="C227" s="113" t="s">
        <v>18</v>
      </c>
      <c r="D227" s="113"/>
      <c r="E227" s="113"/>
      <c r="F227" s="113"/>
      <c r="G227" s="113"/>
      <c r="H227" s="113"/>
      <c r="I227" s="113"/>
      <c r="J227" s="113"/>
      <c r="K227" s="113"/>
    </row>
    <row r="228" spans="1:11" x14ac:dyDescent="0.25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</row>
    <row r="231" spans="1:11" x14ac:dyDescent="0.25">
      <c r="B231" s="5" t="s">
        <v>14</v>
      </c>
      <c r="E231" s="122"/>
      <c r="F231" s="122"/>
      <c r="H231" s="113" t="s">
        <v>36</v>
      </c>
      <c r="I231" s="113"/>
    </row>
    <row r="232" spans="1:11" x14ac:dyDescent="0.25">
      <c r="E232" s="113"/>
      <c r="F232" s="113"/>
      <c r="H232" s="123"/>
      <c r="I232" s="123"/>
    </row>
  </sheetData>
  <autoFilter ref="A15:N15"/>
  <mergeCells count="22">
    <mergeCell ref="E232:F232"/>
    <mergeCell ref="H232:I232"/>
    <mergeCell ref="L13:N13"/>
    <mergeCell ref="C227:K227"/>
    <mergeCell ref="A228:K228"/>
    <mergeCell ref="E231:F231"/>
    <mergeCell ref="H231:I231"/>
    <mergeCell ref="C226:K226"/>
    <mergeCell ref="A13:A14"/>
    <mergeCell ref="B13:B14"/>
    <mergeCell ref="C13:C14"/>
    <mergeCell ref="D13:F13"/>
    <mergeCell ref="G13:G14"/>
    <mergeCell ref="H13:H14"/>
    <mergeCell ref="I13:I14"/>
    <mergeCell ref="J13:J14"/>
    <mergeCell ref="K13:K14"/>
    <mergeCell ref="I1:K1"/>
    <mergeCell ref="I2:K2"/>
    <mergeCell ref="I3:K3"/>
    <mergeCell ref="A9:K9"/>
    <mergeCell ref="A10:K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28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tabSelected="1" zoomScale="80" zoomScaleNormal="80" workbookViewId="0">
      <selection activeCell="AC11" sqref="AC11"/>
    </sheetView>
  </sheetViews>
  <sheetFormatPr defaultRowHeight="15" x14ac:dyDescent="0.25"/>
  <cols>
    <col min="1" max="1" width="6" customWidth="1"/>
    <col min="2" max="2" width="24.5703125" customWidth="1"/>
    <col min="3" max="3" width="15.42578125" customWidth="1"/>
    <col min="4" max="4" width="22" customWidth="1"/>
    <col min="5" max="5" width="10.5703125" hidden="1" customWidth="1"/>
    <col min="6" max="6" width="12" hidden="1" customWidth="1"/>
    <col min="7" max="8" width="0" hidden="1" customWidth="1"/>
    <col min="9" max="10" width="15.28515625" style="101" hidden="1" customWidth="1"/>
    <col min="11" max="11" width="16" style="101" customWidth="1"/>
    <col min="12" max="12" width="17.140625" style="101" customWidth="1"/>
    <col min="13" max="13" width="17.85546875" style="101" customWidth="1"/>
    <col min="14" max="14" width="13.140625" style="101" customWidth="1"/>
    <col min="15" max="15" width="14.140625" style="101" customWidth="1"/>
    <col min="16" max="16" width="19.28515625" style="101" customWidth="1"/>
    <col min="17" max="22" width="0" style="101" hidden="1" customWidth="1"/>
    <col min="23" max="23" width="1.42578125" style="101" hidden="1" customWidth="1"/>
    <col min="24" max="24" width="1.140625" style="101" hidden="1" customWidth="1"/>
    <col min="25" max="25" width="16" style="101" customWidth="1"/>
    <col min="26" max="26" width="21.28515625" hidden="1" customWidth="1"/>
    <col min="27" max="28" width="0" hidden="1" customWidth="1"/>
    <col min="29" max="29" width="23.28515625" customWidth="1"/>
    <col min="30" max="52" width="9.140625" style="99"/>
  </cols>
  <sheetData>
    <row r="1" spans="1:52" ht="18.75" x14ac:dyDescent="0.3">
      <c r="A1" s="1"/>
      <c r="B1" s="1"/>
      <c r="C1" s="1"/>
      <c r="D1" s="1"/>
      <c r="E1" s="1"/>
      <c r="F1" s="1"/>
      <c r="G1" s="1"/>
      <c r="H1" s="1"/>
      <c r="I1" s="100"/>
      <c r="J1" s="100"/>
      <c r="K1" s="100"/>
      <c r="L1" s="100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52" s="1" customFormat="1" ht="58.5" customHeight="1" x14ac:dyDescent="0.25">
      <c r="A2" s="95" t="s">
        <v>5765</v>
      </c>
      <c r="B2" s="126" t="s">
        <v>5783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95"/>
      <c r="AA2" s="95"/>
      <c r="AB2" s="95"/>
      <c r="AC2" s="95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</row>
    <row r="3" spans="1:52" s="1" customFormat="1" ht="23.2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</row>
    <row r="4" spans="1:52" s="1" customFormat="1" ht="42" customHeight="1" x14ac:dyDescent="0.25">
      <c r="A4" s="127" t="s">
        <v>5776</v>
      </c>
      <c r="B4" s="128" t="s">
        <v>15</v>
      </c>
      <c r="C4" s="128" t="s">
        <v>5770</v>
      </c>
      <c r="D4" s="130" t="s">
        <v>16</v>
      </c>
      <c r="E4" s="131"/>
      <c r="F4" s="132"/>
      <c r="G4" s="128" t="s">
        <v>5764</v>
      </c>
      <c r="H4" s="128" t="s">
        <v>10</v>
      </c>
      <c r="I4" s="128" t="s">
        <v>5771</v>
      </c>
      <c r="J4" s="142" t="s">
        <v>5772</v>
      </c>
      <c r="K4" s="142" t="s">
        <v>5773</v>
      </c>
      <c r="L4" s="144" t="s">
        <v>5768</v>
      </c>
      <c r="M4" s="145"/>
      <c r="N4" s="145"/>
      <c r="O4" s="145"/>
      <c r="P4" s="146"/>
      <c r="Q4" s="105"/>
      <c r="R4" s="105"/>
      <c r="S4" s="105"/>
      <c r="T4" s="105"/>
      <c r="U4" s="105"/>
      <c r="V4" s="105"/>
      <c r="W4" s="105"/>
      <c r="X4" s="105"/>
      <c r="Y4" s="133" t="s">
        <v>5785</v>
      </c>
      <c r="Z4" s="135" t="s">
        <v>33</v>
      </c>
      <c r="AA4" s="136"/>
      <c r="AB4" s="137"/>
      <c r="AC4" s="141" t="s">
        <v>5761</v>
      </c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</row>
    <row r="5" spans="1:52" s="1" customFormat="1" ht="120" customHeight="1" x14ac:dyDescent="0.25">
      <c r="A5" s="127"/>
      <c r="B5" s="129"/>
      <c r="C5" s="129"/>
      <c r="D5" s="92" t="s">
        <v>5766</v>
      </c>
      <c r="E5" s="92" t="s">
        <v>7</v>
      </c>
      <c r="F5" s="106" t="s">
        <v>5767</v>
      </c>
      <c r="G5" s="129"/>
      <c r="H5" s="129"/>
      <c r="I5" s="129"/>
      <c r="J5" s="143"/>
      <c r="K5" s="143"/>
      <c r="L5" s="96" t="s">
        <v>5769</v>
      </c>
      <c r="M5" s="96" t="s">
        <v>5782</v>
      </c>
      <c r="N5" s="96" t="s">
        <v>5781</v>
      </c>
      <c r="O5" s="96" t="s">
        <v>5774</v>
      </c>
      <c r="P5" s="96" t="s">
        <v>5775</v>
      </c>
      <c r="Q5" s="94"/>
      <c r="R5" s="94"/>
      <c r="S5" s="94"/>
      <c r="T5" s="94"/>
      <c r="U5" s="94"/>
      <c r="V5" s="94"/>
      <c r="W5" s="94"/>
      <c r="X5" s="94"/>
      <c r="Y5" s="134"/>
      <c r="Z5" s="138"/>
      <c r="AA5" s="139"/>
      <c r="AB5" s="140"/>
      <c r="AC5" s="141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</row>
    <row r="6" spans="1:52" s="1" customFormat="1" x14ac:dyDescent="0.25">
      <c r="A6" s="10">
        <v>1</v>
      </c>
      <c r="B6" s="11">
        <f>A6+1</f>
        <v>2</v>
      </c>
      <c r="C6" s="11">
        <f t="shared" ref="C6" si="0">B6+1</f>
        <v>3</v>
      </c>
      <c r="D6" s="11">
        <f t="shared" ref="D6" si="1">C6+1</f>
        <v>4</v>
      </c>
      <c r="E6" s="11">
        <f t="shared" ref="E6" si="2">D6+1</f>
        <v>5</v>
      </c>
      <c r="F6" s="11">
        <f t="shared" ref="F6" si="3">E6+1</f>
        <v>6</v>
      </c>
      <c r="G6" s="11">
        <f t="shared" ref="G6" si="4">F6+1</f>
        <v>7</v>
      </c>
      <c r="H6" s="11">
        <f t="shared" ref="H6" si="5">G6+1</f>
        <v>8</v>
      </c>
      <c r="I6" s="102">
        <f t="shared" ref="I6" si="6">H6+1</f>
        <v>9</v>
      </c>
      <c r="J6" s="103">
        <f t="shared" ref="J6" si="7">I6+1</f>
        <v>10</v>
      </c>
      <c r="K6" s="103">
        <f t="shared" ref="K6" si="8">J6+1</f>
        <v>11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89"/>
      <c r="AA6" s="90" t="s">
        <v>5762</v>
      </c>
      <c r="AB6" s="90" t="s">
        <v>5763</v>
      </c>
      <c r="AC6" s="91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</row>
    <row r="7" spans="1:52" s="1" customFormat="1" ht="51" customHeight="1" x14ac:dyDescent="0.25">
      <c r="A7" s="7">
        <v>1</v>
      </c>
      <c r="B7" s="149" t="s">
        <v>5784</v>
      </c>
      <c r="C7" s="150" t="s">
        <v>5778</v>
      </c>
      <c r="D7" s="151" t="s">
        <v>5777</v>
      </c>
      <c r="E7" s="152"/>
      <c r="F7" s="152"/>
      <c r="G7" s="152"/>
      <c r="H7" s="152"/>
      <c r="I7" s="153"/>
      <c r="J7" s="153"/>
      <c r="K7" s="153"/>
      <c r="L7" s="160">
        <v>4.3</v>
      </c>
      <c r="M7" s="160"/>
      <c r="N7" s="160">
        <v>0.18</v>
      </c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93"/>
      <c r="AA7" s="93"/>
      <c r="AB7" s="93"/>
      <c r="AC7" s="110" t="s">
        <v>5779</v>
      </c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</row>
    <row r="8" spans="1:52" s="109" customFormat="1" ht="30" customHeight="1" x14ac:dyDescent="0.25">
      <c r="A8" s="108"/>
      <c r="B8" s="154" t="s">
        <v>5780</v>
      </c>
      <c r="C8" s="155"/>
      <c r="D8" s="155"/>
      <c r="E8" s="155"/>
      <c r="F8" s="156"/>
      <c r="G8" s="157"/>
      <c r="H8" s="158"/>
      <c r="I8" s="159">
        <f t="shared" ref="I8:Y8" si="9">SUM(I7:I7)</f>
        <v>0</v>
      </c>
      <c r="J8" s="159">
        <f t="shared" si="9"/>
        <v>0</v>
      </c>
      <c r="K8" s="161">
        <f t="shared" si="9"/>
        <v>0</v>
      </c>
      <c r="L8" s="161">
        <f t="shared" si="9"/>
        <v>4.3</v>
      </c>
      <c r="M8" s="161">
        <f t="shared" si="9"/>
        <v>0</v>
      </c>
      <c r="N8" s="161">
        <f t="shared" si="9"/>
        <v>0.18</v>
      </c>
      <c r="O8" s="161">
        <f t="shared" si="9"/>
        <v>0</v>
      </c>
      <c r="P8" s="161">
        <f t="shared" si="9"/>
        <v>0</v>
      </c>
      <c r="Q8" s="161">
        <f t="shared" si="9"/>
        <v>0</v>
      </c>
      <c r="R8" s="161">
        <f t="shared" si="9"/>
        <v>0</v>
      </c>
      <c r="S8" s="161">
        <f t="shared" si="9"/>
        <v>0</v>
      </c>
      <c r="T8" s="161">
        <f t="shared" si="9"/>
        <v>0</v>
      </c>
      <c r="U8" s="161">
        <f t="shared" si="9"/>
        <v>0</v>
      </c>
      <c r="V8" s="161">
        <f t="shared" si="9"/>
        <v>0</v>
      </c>
      <c r="W8" s="161">
        <f t="shared" si="9"/>
        <v>0</v>
      </c>
      <c r="X8" s="161">
        <f t="shared" si="9"/>
        <v>0</v>
      </c>
      <c r="Y8" s="162">
        <v>27800</v>
      </c>
      <c r="Z8" s="97"/>
      <c r="AA8" s="97"/>
      <c r="AB8" s="97"/>
      <c r="AC8" s="98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</row>
    <row r="9" spans="1:52" s="1" customFormat="1" ht="53.25" hidden="1" customHeight="1" x14ac:dyDescent="0.25">
      <c r="I9" s="100"/>
      <c r="J9" s="100"/>
      <c r="K9" s="100"/>
      <c r="L9" s="100">
        <v>5000</v>
      </c>
      <c r="M9" s="100"/>
      <c r="N9" s="100">
        <v>35000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</row>
    <row r="10" spans="1:52" s="1" customFormat="1" ht="47.25" hidden="1" customHeight="1" x14ac:dyDescent="0.25">
      <c r="I10" s="100"/>
      <c r="J10" s="100"/>
      <c r="K10" s="100"/>
      <c r="L10" s="100">
        <f>L7*L9</f>
        <v>21500</v>
      </c>
      <c r="M10" s="100"/>
      <c r="N10" s="100">
        <f>N9*N7</f>
        <v>6300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>
        <f>N10+L10</f>
        <v>27800</v>
      </c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" customFormat="1" ht="33" customHeight="1" x14ac:dyDescent="0.25"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" customFormat="1" x14ac:dyDescent="0.25"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" customFormat="1" x14ac:dyDescent="0.25"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" customFormat="1" x14ac:dyDescent="0.25"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" customFormat="1" x14ac:dyDescent="0.25"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" customFormat="1" x14ac:dyDescent="0.25"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9:52" s="1" customFormat="1" x14ac:dyDescent="0.25"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9:52" s="1" customFormat="1" x14ac:dyDescent="0.25"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</sheetData>
  <mergeCells count="17">
    <mergeCell ref="Y4:Y5"/>
    <mergeCell ref="Z4:AB5"/>
    <mergeCell ref="AC4:AC5"/>
    <mergeCell ref="B8:F8"/>
    <mergeCell ref="H4:H5"/>
    <mergeCell ref="I4:I5"/>
    <mergeCell ref="J4:J5"/>
    <mergeCell ref="K4:K5"/>
    <mergeCell ref="L4:P4"/>
    <mergeCell ref="M1:AC1"/>
    <mergeCell ref="A3:AC3"/>
    <mergeCell ref="B2:Y2"/>
    <mergeCell ref="A4:A5"/>
    <mergeCell ref="B4:B5"/>
    <mergeCell ref="C4:C5"/>
    <mergeCell ref="D4:F4"/>
    <mergeCell ref="G4:G5"/>
  </mergeCells>
  <pageMargins left="0.70866141732283472" right="0.70866141732283472" top="0.9055118110236221" bottom="0.9055118110236221" header="0.31496062992125984" footer="0.31496062992125984"/>
  <pageSetup paperSize="9" scale="50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933"/>
  <sheetViews>
    <sheetView topLeftCell="F1" zoomScale="85" zoomScaleNormal="85" workbookViewId="0">
      <selection sqref="A1:N1"/>
    </sheetView>
  </sheetViews>
  <sheetFormatPr defaultColWidth="9" defaultRowHeight="11.45" customHeight="1" x14ac:dyDescent="0.2"/>
  <cols>
    <col min="1" max="1" width="10.85546875" style="28" customWidth="1"/>
    <col min="2" max="2" width="21.140625" style="28" customWidth="1"/>
    <col min="3" max="3" width="17.5703125" style="28" customWidth="1"/>
    <col min="4" max="4" width="8" style="28" customWidth="1"/>
    <col min="5" max="5" width="18" style="28" customWidth="1"/>
    <col min="6" max="6" width="23.5703125" style="28" customWidth="1"/>
    <col min="7" max="7" width="11.85546875" style="28" bestFit="1" customWidth="1"/>
    <col min="8" max="8" width="11" style="28" customWidth="1"/>
    <col min="9" max="9" width="11.85546875" style="28" bestFit="1" customWidth="1"/>
    <col min="10" max="10" width="12" style="28" customWidth="1"/>
    <col min="11" max="11" width="11.7109375" style="28" customWidth="1"/>
    <col min="12" max="12" width="13.7109375" style="28" customWidth="1"/>
    <col min="13" max="13" width="17.42578125" style="28" customWidth="1"/>
    <col min="14" max="14" width="28" style="28" customWidth="1"/>
    <col min="15" max="16" width="43.85546875" style="27" customWidth="1"/>
    <col min="17" max="18" width="15.7109375" style="27" customWidth="1"/>
    <col min="19" max="16384" width="9" style="27"/>
  </cols>
  <sheetData>
    <row r="1" spans="1:24" ht="15.95" customHeight="1" x14ac:dyDescent="0.2">
      <c r="A1" s="147" t="s">
        <v>529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24" ht="15.95" customHeight="1" x14ac:dyDescent="0.25">
      <c r="A2" s="148" t="s">
        <v>530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4" ht="12" customHeight="1" x14ac:dyDescent="0.2"/>
    <row r="4" spans="1:24" ht="56.1" customHeight="1" x14ac:dyDescent="0.2">
      <c r="A4" s="29" t="s">
        <v>531</v>
      </c>
      <c r="B4" s="30" t="s">
        <v>532</v>
      </c>
      <c r="C4" s="30" t="s">
        <v>533</v>
      </c>
      <c r="D4" s="30" t="s">
        <v>534</v>
      </c>
      <c r="E4" s="30" t="s">
        <v>535</v>
      </c>
      <c r="F4" s="30" t="s">
        <v>536</v>
      </c>
      <c r="G4" s="30" t="s">
        <v>537</v>
      </c>
      <c r="H4" s="30" t="s">
        <v>538</v>
      </c>
      <c r="I4" s="30" t="s">
        <v>539</v>
      </c>
      <c r="J4" s="30" t="s">
        <v>540</v>
      </c>
      <c r="K4" s="30" t="s">
        <v>541</v>
      </c>
      <c r="L4" s="30" t="s">
        <v>542</v>
      </c>
      <c r="M4" s="30" t="s">
        <v>543</v>
      </c>
      <c r="N4" s="30" t="s">
        <v>544</v>
      </c>
      <c r="O4" s="30" t="s">
        <v>532</v>
      </c>
      <c r="P4" s="31"/>
      <c r="Q4" s="31" t="s">
        <v>545</v>
      </c>
      <c r="R4" s="31" t="s">
        <v>546</v>
      </c>
      <c r="S4" s="32" t="s">
        <v>547</v>
      </c>
      <c r="T4" s="32" t="s">
        <v>548</v>
      </c>
      <c r="U4" s="32" t="s">
        <v>546</v>
      </c>
      <c r="X4" s="32" t="s">
        <v>549</v>
      </c>
    </row>
    <row r="5" spans="1:24" ht="33" customHeight="1" x14ac:dyDescent="0.2">
      <c r="A5" s="33">
        <v>72624</v>
      </c>
      <c r="B5" s="34" t="s">
        <v>550</v>
      </c>
      <c r="C5" s="35" t="s">
        <v>551</v>
      </c>
      <c r="D5" s="36">
        <v>105</v>
      </c>
      <c r="E5" s="34" t="s">
        <v>552</v>
      </c>
      <c r="F5" s="35" t="s">
        <v>29</v>
      </c>
      <c r="G5" s="37">
        <v>0.01</v>
      </c>
      <c r="H5" s="38">
        <v>0</v>
      </c>
      <c r="I5" s="37">
        <v>0.01</v>
      </c>
      <c r="J5" s="39" t="s">
        <v>449</v>
      </c>
      <c r="K5" s="39" t="s">
        <v>553</v>
      </c>
      <c r="L5" s="36">
        <v>118</v>
      </c>
      <c r="M5" s="34" t="s">
        <v>554</v>
      </c>
      <c r="N5" s="34" t="s">
        <v>555</v>
      </c>
      <c r="O5" s="40" t="str">
        <f>B5</f>
        <v>Установка кранова КАМАЗ-53229 автокран КС-55712 №22032 КА</v>
      </c>
      <c r="P5" s="40" t="s">
        <v>556</v>
      </c>
      <c r="Q5" s="40" t="e">
        <v>#N/A</v>
      </c>
      <c r="R5" s="40" t="e">
        <v>#N/A</v>
      </c>
      <c r="S5" s="27" t="e">
        <f>VLOOKUP(C5,'Список ТЗ'!$B$2:$B$457,1,FALSE)</f>
        <v>#N/A</v>
      </c>
      <c r="T5" s="27" t="e">
        <f>VLOOKUP(C5,'Список ТЗ'!$B$2:$E$457,2,FALSE)</f>
        <v>#N/A</v>
      </c>
      <c r="U5" s="27" t="e">
        <f>VLOOKUP(C5,'Список ТЗ'!$B$2:$E$457,3,FALSE)</f>
        <v>#N/A</v>
      </c>
      <c r="X5" s="27" t="e">
        <f>VLOOKUP(C5,'Перелік до списання'!$B$2:$B$207,1,FALSE)</f>
        <v>#N/A</v>
      </c>
    </row>
    <row r="6" spans="1:24" ht="21.95" customHeight="1" x14ac:dyDescent="0.2">
      <c r="A6" s="33">
        <v>72625</v>
      </c>
      <c r="B6" s="34" t="s">
        <v>557</v>
      </c>
      <c r="C6" s="35" t="s">
        <v>558</v>
      </c>
      <c r="D6" s="36">
        <v>105</v>
      </c>
      <c r="E6" s="34" t="s">
        <v>552</v>
      </c>
      <c r="F6" s="35" t="s">
        <v>29</v>
      </c>
      <c r="G6" s="37">
        <v>743.57</v>
      </c>
      <c r="H6" s="41">
        <v>6.2</v>
      </c>
      <c r="I6" s="37">
        <v>737.37</v>
      </c>
      <c r="J6" s="39" t="s">
        <v>559</v>
      </c>
      <c r="K6" s="39" t="s">
        <v>553</v>
      </c>
      <c r="L6" s="36">
        <v>118</v>
      </c>
      <c r="M6" s="34" t="s">
        <v>554</v>
      </c>
      <c r="N6" s="34" t="s">
        <v>555</v>
      </c>
      <c r="O6" s="40" t="str">
        <f t="shared" ref="O6:O69" si="0">B6</f>
        <v>Пуско-зарядная тележка для автомобилей D 620</v>
      </c>
      <c r="P6" s="40" t="s">
        <v>560</v>
      </c>
      <c r="Q6" s="40" t="e">
        <v>#N/A</v>
      </c>
      <c r="R6" s="40" t="e">
        <v>#N/A</v>
      </c>
      <c r="S6" s="27" t="e">
        <f>VLOOKUP(C6,'Список ТЗ'!$B$2:$B$457,1,FALSE)</f>
        <v>#N/A</v>
      </c>
      <c r="T6" s="27" t="e">
        <f>VLOOKUP(C6,'Список ТЗ'!$B$2:$E$457,2,FALSE)</f>
        <v>#N/A</v>
      </c>
      <c r="U6" s="27" t="e">
        <f>VLOOKUP(C6,'Список ТЗ'!$B$2:$E$457,3,FALSE)</f>
        <v>#N/A</v>
      </c>
      <c r="X6" s="27" t="e">
        <f>VLOOKUP(C6,'Перелік до списання'!$B$2:$B$207,1,FALSE)</f>
        <v>#N/A</v>
      </c>
    </row>
    <row r="7" spans="1:24" ht="21.95" customHeight="1" x14ac:dyDescent="0.2">
      <c r="A7" s="33">
        <v>72626</v>
      </c>
      <c r="B7" s="34" t="s">
        <v>557</v>
      </c>
      <c r="C7" s="35" t="s">
        <v>561</v>
      </c>
      <c r="D7" s="36">
        <v>105</v>
      </c>
      <c r="E7" s="34" t="s">
        <v>552</v>
      </c>
      <c r="F7" s="35" t="s">
        <v>29</v>
      </c>
      <c r="G7" s="37">
        <v>743.57</v>
      </c>
      <c r="H7" s="41">
        <v>6.2</v>
      </c>
      <c r="I7" s="37">
        <v>737.37</v>
      </c>
      <c r="J7" s="39" t="s">
        <v>559</v>
      </c>
      <c r="K7" s="39" t="s">
        <v>553</v>
      </c>
      <c r="L7" s="36">
        <v>118</v>
      </c>
      <c r="M7" s="34" t="s">
        <v>554</v>
      </c>
      <c r="N7" s="34" t="s">
        <v>555</v>
      </c>
      <c r="O7" s="40" t="str">
        <f t="shared" si="0"/>
        <v>Пуско-зарядная тележка для автомобилей D 620</v>
      </c>
      <c r="P7" s="40" t="s">
        <v>560</v>
      </c>
      <c r="Q7" s="40" t="e">
        <v>#N/A</v>
      </c>
      <c r="R7" s="40" t="e">
        <v>#N/A</v>
      </c>
      <c r="S7" s="27" t="e">
        <f>VLOOKUP(C7,'Список ТЗ'!$B$2:$B$457,1,FALSE)</f>
        <v>#N/A</v>
      </c>
      <c r="T7" s="27" t="e">
        <f>VLOOKUP(C7,'Список ТЗ'!$B$2:$E$457,2,FALSE)</f>
        <v>#N/A</v>
      </c>
      <c r="U7" s="27" t="e">
        <f>VLOOKUP(C7,'Список ТЗ'!$B$2:$E$457,3,FALSE)</f>
        <v>#N/A</v>
      </c>
      <c r="X7" s="27" t="e">
        <f>VLOOKUP(C7,'Перелік до списання'!$B$2:$B$207,1,FALSE)</f>
        <v>#N/A</v>
      </c>
    </row>
    <row r="8" spans="1:24" ht="33" customHeight="1" x14ac:dyDescent="0.2">
      <c r="A8" s="33">
        <v>72627</v>
      </c>
      <c r="B8" s="34" t="s">
        <v>562</v>
      </c>
      <c r="C8" s="35" t="s">
        <v>563</v>
      </c>
      <c r="D8" s="36">
        <v>105</v>
      </c>
      <c r="E8" s="34" t="s">
        <v>552</v>
      </c>
      <c r="F8" s="35" t="s">
        <v>29</v>
      </c>
      <c r="G8" s="42">
        <v>9333.86</v>
      </c>
      <c r="H8" s="37">
        <v>77.78</v>
      </c>
      <c r="I8" s="42">
        <v>9256.08</v>
      </c>
      <c r="J8" s="39" t="s">
        <v>451</v>
      </c>
      <c r="K8" s="39" t="s">
        <v>553</v>
      </c>
      <c r="L8" s="36">
        <v>118</v>
      </c>
      <c r="M8" s="34" t="s">
        <v>554</v>
      </c>
      <c r="N8" s="34" t="s">
        <v>555</v>
      </c>
      <c r="O8" s="40" t="str">
        <f t="shared" si="0"/>
        <v>Дизель електростанція на ГАЗ-3309-354  № АА 1174 ХН</v>
      </c>
      <c r="P8" s="40" t="s">
        <v>564</v>
      </c>
      <c r="Q8" s="40" t="e">
        <v>#N/A</v>
      </c>
      <c r="R8" s="40" t="e">
        <v>#N/A</v>
      </c>
      <c r="S8" s="27" t="e">
        <f>VLOOKUP(C8,'Список ТЗ'!$B$2:$B$457,1,FALSE)</f>
        <v>#N/A</v>
      </c>
      <c r="T8" s="27" t="e">
        <f>VLOOKUP(C8,'Список ТЗ'!$B$2:$E$457,2,FALSE)</f>
        <v>#N/A</v>
      </c>
      <c r="U8" s="27" t="e">
        <f>VLOOKUP(C8,'Список ТЗ'!$B$2:$E$457,3,FALSE)</f>
        <v>#N/A</v>
      </c>
      <c r="X8" s="27" t="e">
        <f>VLOOKUP(C8,'Перелік до списання'!$B$2:$B$207,1,FALSE)</f>
        <v>#N/A</v>
      </c>
    </row>
    <row r="9" spans="1:24" ht="33" customHeight="1" x14ac:dyDescent="0.2">
      <c r="A9" s="33">
        <v>72641</v>
      </c>
      <c r="B9" s="34" t="s">
        <v>565</v>
      </c>
      <c r="C9" s="35" t="s">
        <v>566</v>
      </c>
      <c r="D9" s="36">
        <v>105</v>
      </c>
      <c r="E9" s="34" t="s">
        <v>552</v>
      </c>
      <c r="F9" s="35" t="s">
        <v>29</v>
      </c>
      <c r="G9" s="37">
        <v>0.01</v>
      </c>
      <c r="H9" s="38">
        <v>0</v>
      </c>
      <c r="I9" s="37">
        <v>0.01</v>
      </c>
      <c r="J9" s="39" t="s">
        <v>567</v>
      </c>
      <c r="K9" s="39" t="s">
        <v>553</v>
      </c>
      <c r="L9" s="36">
        <v>118</v>
      </c>
      <c r="M9" s="34" t="s">
        <v>554</v>
      </c>
      <c r="N9" s="34" t="s">
        <v>555</v>
      </c>
      <c r="O9" s="40" t="str">
        <f t="shared" si="0"/>
        <v>Устаткування кранове на автокран КС 3579 № АА 1103 ХН</v>
      </c>
      <c r="P9" s="40" t="s">
        <v>568</v>
      </c>
      <c r="Q9" s="40" t="e">
        <v>#N/A</v>
      </c>
      <c r="R9" s="40" t="e">
        <v>#N/A</v>
      </c>
      <c r="S9" s="27" t="e">
        <f>VLOOKUP(C9,'Список ТЗ'!$B$2:$B$457,1,FALSE)</f>
        <v>#N/A</v>
      </c>
      <c r="T9" s="27" t="e">
        <f>VLOOKUP(C9,'Список ТЗ'!$B$2:$E$457,2,FALSE)</f>
        <v>#N/A</v>
      </c>
      <c r="U9" s="27" t="e">
        <f>VLOOKUP(C9,'Список ТЗ'!$B$2:$E$457,3,FALSE)</f>
        <v>#N/A</v>
      </c>
      <c r="X9" s="27" t="e">
        <f>VLOOKUP(C9,'Перелік до списання'!$B$2:$B$207,1,FALSE)</f>
        <v>#N/A</v>
      </c>
    </row>
    <row r="10" spans="1:24" ht="33" customHeight="1" x14ac:dyDescent="0.2">
      <c r="A10" s="33">
        <v>72642</v>
      </c>
      <c r="B10" s="34" t="s">
        <v>569</v>
      </c>
      <c r="C10" s="35" t="s">
        <v>570</v>
      </c>
      <c r="D10" s="36">
        <v>105</v>
      </c>
      <c r="E10" s="34" t="s">
        <v>552</v>
      </c>
      <c r="F10" s="35" t="s">
        <v>29</v>
      </c>
      <c r="G10" s="42">
        <v>4523.32</v>
      </c>
      <c r="H10" s="37">
        <v>37.69</v>
      </c>
      <c r="I10" s="42">
        <v>4485.63</v>
      </c>
      <c r="J10" s="39" t="s">
        <v>567</v>
      </c>
      <c r="K10" s="39" t="s">
        <v>553</v>
      </c>
      <c r="L10" s="36">
        <v>118</v>
      </c>
      <c r="M10" s="34" t="s">
        <v>554</v>
      </c>
      <c r="N10" s="34" t="s">
        <v>555</v>
      </c>
      <c r="O10" s="40" t="str">
        <f t="shared" si="0"/>
        <v>Обігрівач автономний незалежний на автокран КС 3579 № АА 1103 ХН</v>
      </c>
      <c r="P10" s="40" t="s">
        <v>571</v>
      </c>
      <c r="Q10" s="40" t="e">
        <v>#N/A</v>
      </c>
      <c r="R10" s="40" t="e">
        <v>#N/A</v>
      </c>
      <c r="S10" s="27" t="e">
        <f>VLOOKUP(C10,'Список ТЗ'!$B$2:$B$457,1,FALSE)</f>
        <v>#N/A</v>
      </c>
      <c r="T10" s="27" t="e">
        <f>VLOOKUP(C10,'Список ТЗ'!$B$2:$E$457,2,FALSE)</f>
        <v>#N/A</v>
      </c>
      <c r="U10" s="27" t="e">
        <f>VLOOKUP(C10,'Список ТЗ'!$B$2:$E$457,3,FALSE)</f>
        <v>#N/A</v>
      </c>
      <c r="X10" s="27" t="e">
        <f>VLOOKUP(C10,'Перелік до списання'!$B$2:$B$207,1,FALSE)</f>
        <v>#N/A</v>
      </c>
    </row>
    <row r="11" spans="1:24" ht="33" customHeight="1" x14ac:dyDescent="0.2">
      <c r="A11" s="33">
        <v>72643</v>
      </c>
      <c r="B11" s="34" t="s">
        <v>572</v>
      </c>
      <c r="C11" s="35" t="s">
        <v>573</v>
      </c>
      <c r="D11" s="36">
        <v>105</v>
      </c>
      <c r="E11" s="34" t="s">
        <v>552</v>
      </c>
      <c r="F11" s="35" t="s">
        <v>29</v>
      </c>
      <c r="G11" s="42">
        <v>5168.2700000000004</v>
      </c>
      <c r="H11" s="37">
        <v>43.07</v>
      </c>
      <c r="I11" s="43">
        <v>5125.2</v>
      </c>
      <c r="J11" s="39" t="s">
        <v>567</v>
      </c>
      <c r="K11" s="39" t="s">
        <v>553</v>
      </c>
      <c r="L11" s="36">
        <v>118</v>
      </c>
      <c r="M11" s="34" t="s">
        <v>554</v>
      </c>
      <c r="N11" s="34" t="s">
        <v>555</v>
      </c>
      <c r="O11" s="40" t="str">
        <f t="shared" si="0"/>
        <v>Передпусковий рідинний підігрівач на автокран КС 3579 № АА 1103 ХН</v>
      </c>
      <c r="P11" s="40" t="s">
        <v>574</v>
      </c>
      <c r="Q11" s="40" t="e">
        <v>#N/A</v>
      </c>
      <c r="R11" s="40" t="e">
        <v>#N/A</v>
      </c>
      <c r="S11" s="27" t="e">
        <f>VLOOKUP(C11,'Список ТЗ'!$B$2:$B$457,1,FALSE)</f>
        <v>#N/A</v>
      </c>
      <c r="T11" s="27" t="e">
        <f>VLOOKUP(C11,'Список ТЗ'!$B$2:$E$457,2,FALSE)</f>
        <v>#N/A</v>
      </c>
      <c r="U11" s="27" t="e">
        <f>VLOOKUP(C11,'Список ТЗ'!$B$2:$E$457,3,FALSE)</f>
        <v>#N/A</v>
      </c>
      <c r="X11" s="27" t="e">
        <f>VLOOKUP(C11,'Перелік до списання'!$B$2:$B$207,1,FALSE)</f>
        <v>#N/A</v>
      </c>
    </row>
    <row r="12" spans="1:24" ht="33" customHeight="1" x14ac:dyDescent="0.2">
      <c r="A12" s="33">
        <v>72644</v>
      </c>
      <c r="B12" s="34" t="s">
        <v>575</v>
      </c>
      <c r="C12" s="35" t="s">
        <v>576</v>
      </c>
      <c r="D12" s="36">
        <v>105</v>
      </c>
      <c r="E12" s="34" t="s">
        <v>552</v>
      </c>
      <c r="F12" s="35" t="s">
        <v>29</v>
      </c>
      <c r="G12" s="42">
        <v>8512.18</v>
      </c>
      <c r="H12" s="37">
        <v>70.930000000000007</v>
      </c>
      <c r="I12" s="42">
        <v>8441.25</v>
      </c>
      <c r="J12" s="39" t="s">
        <v>577</v>
      </c>
      <c r="K12" s="39" t="s">
        <v>553</v>
      </c>
      <c r="L12" s="36">
        <v>118</v>
      </c>
      <c r="M12" s="34" t="s">
        <v>554</v>
      </c>
      <c r="N12" s="34" t="s">
        <v>555</v>
      </c>
      <c r="O12" s="40" t="str">
        <f t="shared" si="0"/>
        <v>Автономний опалювач ГАЗ-3309 ТК-G-3309 держ. № АА 2234 ХВ</v>
      </c>
      <c r="P12" s="40" t="s">
        <v>578</v>
      </c>
      <c r="Q12" s="40" t="e">
        <v>#N/A</v>
      </c>
      <c r="R12" s="40" t="e">
        <v>#N/A</v>
      </c>
      <c r="S12" s="27" t="e">
        <f>VLOOKUP(C12,'Список ТЗ'!$B$2:$B$457,1,FALSE)</f>
        <v>#N/A</v>
      </c>
      <c r="T12" s="27" t="e">
        <f>VLOOKUP(C12,'Список ТЗ'!$B$2:$E$457,2,FALSE)</f>
        <v>#N/A</v>
      </c>
      <c r="U12" s="27" t="e">
        <f>VLOOKUP(C12,'Список ТЗ'!$B$2:$E$457,3,FALSE)</f>
        <v>#N/A</v>
      </c>
      <c r="X12" s="27" t="e">
        <f>VLOOKUP(C12,'Перелік до списання'!$B$2:$B$207,1,FALSE)</f>
        <v>#N/A</v>
      </c>
    </row>
    <row r="13" spans="1:24" ht="33" customHeight="1" x14ac:dyDescent="0.2">
      <c r="A13" s="33">
        <v>72645</v>
      </c>
      <c r="B13" s="34" t="s">
        <v>579</v>
      </c>
      <c r="C13" s="35" t="s">
        <v>580</v>
      </c>
      <c r="D13" s="36">
        <v>105</v>
      </c>
      <c r="E13" s="34" t="s">
        <v>552</v>
      </c>
      <c r="F13" s="35" t="s">
        <v>29</v>
      </c>
      <c r="G13" s="42">
        <v>8110.11</v>
      </c>
      <c r="H13" s="37">
        <v>67.58</v>
      </c>
      <c r="I13" s="42">
        <v>8042.53</v>
      </c>
      <c r="J13" s="39" t="s">
        <v>577</v>
      </c>
      <c r="K13" s="39" t="s">
        <v>553</v>
      </c>
      <c r="L13" s="36">
        <v>118</v>
      </c>
      <c r="M13" s="34" t="s">
        <v>554</v>
      </c>
      <c r="N13" s="34" t="s">
        <v>555</v>
      </c>
      <c r="O13" s="40" t="str">
        <f t="shared" si="0"/>
        <v>Автономний опалювач ГАЗ-3309 ТК-G-3309 держ. № АА 2206 ХВ</v>
      </c>
      <c r="P13" s="40" t="s">
        <v>581</v>
      </c>
      <c r="Q13" s="40" t="e">
        <v>#N/A</v>
      </c>
      <c r="R13" s="40" t="e">
        <v>#N/A</v>
      </c>
      <c r="S13" s="27" t="e">
        <f>VLOOKUP(C13,'Список ТЗ'!$B$2:$B$457,1,FALSE)</f>
        <v>#N/A</v>
      </c>
      <c r="T13" s="27" t="e">
        <f>VLOOKUP(C13,'Список ТЗ'!$B$2:$E$457,2,FALSE)</f>
        <v>#N/A</v>
      </c>
      <c r="U13" s="27" t="e">
        <f>VLOOKUP(C13,'Список ТЗ'!$B$2:$E$457,3,FALSE)</f>
        <v>#N/A</v>
      </c>
      <c r="X13" s="27" t="e">
        <f>VLOOKUP(C13,'Перелік до списання'!$B$2:$B$207,1,FALSE)</f>
        <v>#N/A</v>
      </c>
    </row>
    <row r="14" spans="1:24" ht="33" customHeight="1" x14ac:dyDescent="0.2">
      <c r="A14" s="33">
        <v>72646</v>
      </c>
      <c r="B14" s="34" t="s">
        <v>582</v>
      </c>
      <c r="C14" s="35" t="s">
        <v>583</v>
      </c>
      <c r="D14" s="36">
        <v>105</v>
      </c>
      <c r="E14" s="34" t="s">
        <v>552</v>
      </c>
      <c r="F14" s="35" t="s">
        <v>29</v>
      </c>
      <c r="G14" s="42">
        <v>8819.75</v>
      </c>
      <c r="H14" s="41">
        <v>73.5</v>
      </c>
      <c r="I14" s="42">
        <v>8746.25</v>
      </c>
      <c r="J14" s="39" t="s">
        <v>577</v>
      </c>
      <c r="K14" s="39" t="s">
        <v>553</v>
      </c>
      <c r="L14" s="36">
        <v>118</v>
      </c>
      <c r="M14" s="34" t="s">
        <v>554</v>
      </c>
      <c r="N14" s="34" t="s">
        <v>555</v>
      </c>
      <c r="O14" s="40" t="str">
        <f t="shared" si="0"/>
        <v>Автономний опалювач ГАЗ-3309 ТК-G-3309 держ. № АА 2236 ХВ</v>
      </c>
      <c r="P14" s="40" t="s">
        <v>584</v>
      </c>
      <c r="Q14" s="40" t="e">
        <v>#N/A</v>
      </c>
      <c r="R14" s="40" t="e">
        <v>#N/A</v>
      </c>
      <c r="S14" s="27" t="e">
        <f>VLOOKUP(C14,'Список ТЗ'!$B$2:$B$457,1,FALSE)</f>
        <v>#N/A</v>
      </c>
      <c r="T14" s="27" t="e">
        <f>VLOOKUP(C14,'Список ТЗ'!$B$2:$E$457,2,FALSE)</f>
        <v>#N/A</v>
      </c>
      <c r="U14" s="27" t="e">
        <f>VLOOKUP(C14,'Список ТЗ'!$B$2:$E$457,3,FALSE)</f>
        <v>#N/A</v>
      </c>
      <c r="X14" s="27" t="e">
        <f>VLOOKUP(C14,'Перелік до списання'!$B$2:$B$207,1,FALSE)</f>
        <v>#N/A</v>
      </c>
    </row>
    <row r="15" spans="1:24" ht="33" customHeight="1" x14ac:dyDescent="0.2">
      <c r="A15" s="33">
        <v>72648</v>
      </c>
      <c r="B15" s="34" t="s">
        <v>585</v>
      </c>
      <c r="C15" s="35" t="s">
        <v>586</v>
      </c>
      <c r="D15" s="36">
        <v>105</v>
      </c>
      <c r="E15" s="34" t="s">
        <v>552</v>
      </c>
      <c r="F15" s="35" t="s">
        <v>29</v>
      </c>
      <c r="G15" s="42">
        <v>3350.23</v>
      </c>
      <c r="H15" s="37">
        <v>27.92</v>
      </c>
      <c r="I15" s="42">
        <v>3322.31</v>
      </c>
      <c r="J15" s="39" t="s">
        <v>451</v>
      </c>
      <c r="K15" s="39" t="s">
        <v>553</v>
      </c>
      <c r="L15" s="36">
        <v>118</v>
      </c>
      <c r="M15" s="34" t="s">
        <v>554</v>
      </c>
      <c r="N15" s="34" t="s">
        <v>555</v>
      </c>
      <c r="O15" s="40" t="str">
        <f t="shared" si="0"/>
        <v>Автономний обігрівач на ГАЗ-3309-354 №АА 1174 ХН</v>
      </c>
      <c r="P15" s="40" t="s">
        <v>587</v>
      </c>
      <c r="Q15" s="40" t="e">
        <v>#N/A</v>
      </c>
      <c r="R15" s="40" t="e">
        <v>#N/A</v>
      </c>
      <c r="S15" s="27" t="e">
        <f>VLOOKUP(C15,'Список ТЗ'!$B$2:$B$457,1,FALSE)</f>
        <v>#N/A</v>
      </c>
      <c r="T15" s="27" t="e">
        <f>VLOOKUP(C15,'Список ТЗ'!$B$2:$E$457,2,FALSE)</f>
        <v>#N/A</v>
      </c>
      <c r="U15" s="27" t="e">
        <f>VLOOKUP(C15,'Список ТЗ'!$B$2:$E$457,3,FALSE)</f>
        <v>#N/A</v>
      </c>
      <c r="X15" s="27" t="e">
        <f>VLOOKUP(C15,'Перелік до списання'!$B$2:$B$207,1,FALSE)</f>
        <v>#N/A</v>
      </c>
    </row>
    <row r="16" spans="1:24" ht="44.1" customHeight="1" x14ac:dyDescent="0.2">
      <c r="A16" s="33">
        <v>72649</v>
      </c>
      <c r="B16" s="34" t="s">
        <v>588</v>
      </c>
      <c r="C16" s="35" t="s">
        <v>589</v>
      </c>
      <c r="D16" s="36">
        <v>105</v>
      </c>
      <c r="E16" s="34" t="s">
        <v>552</v>
      </c>
      <c r="F16" s="35" t="s">
        <v>29</v>
      </c>
      <c r="G16" s="37">
        <v>0.01</v>
      </c>
      <c r="H16" s="38">
        <v>0</v>
      </c>
      <c r="I16" s="37">
        <v>0.01</v>
      </c>
      <c r="J16" s="39" t="s">
        <v>449</v>
      </c>
      <c r="K16" s="39" t="s">
        <v>553</v>
      </c>
      <c r="L16" s="36">
        <v>118</v>
      </c>
      <c r="M16" s="34" t="s">
        <v>554</v>
      </c>
      <c r="N16" s="34" t="s">
        <v>555</v>
      </c>
      <c r="O16" s="40" t="str">
        <f t="shared" si="0"/>
        <v>Установка кранова  КТА-18.01 на шасі МАЗ-533702-240 - УЗМ  №АА1186 ХН</v>
      </c>
      <c r="P16" s="40" t="s">
        <v>590</v>
      </c>
      <c r="Q16" s="40" t="e">
        <v>#N/A</v>
      </c>
      <c r="R16" s="40" t="e">
        <v>#N/A</v>
      </c>
      <c r="S16" s="27" t="e">
        <f>VLOOKUP(C16,'Список ТЗ'!$B$2:$B$457,1,FALSE)</f>
        <v>#N/A</v>
      </c>
      <c r="T16" s="27" t="e">
        <f>VLOOKUP(C16,'Список ТЗ'!$B$2:$E$457,2,FALSE)</f>
        <v>#N/A</v>
      </c>
      <c r="U16" s="27" t="e">
        <f>VLOOKUP(C16,'Список ТЗ'!$B$2:$E$457,3,FALSE)</f>
        <v>#N/A</v>
      </c>
      <c r="X16" s="27" t="e">
        <f>VLOOKUP(C16,'Перелік до списання'!$B$2:$B$207,1,FALSE)</f>
        <v>#N/A</v>
      </c>
    </row>
    <row r="17" spans="1:24" ht="44.1" customHeight="1" x14ac:dyDescent="0.2">
      <c r="A17" s="33">
        <v>72655</v>
      </c>
      <c r="B17" s="34" t="s">
        <v>591</v>
      </c>
      <c r="C17" s="35" t="s">
        <v>592</v>
      </c>
      <c r="D17" s="36">
        <v>105</v>
      </c>
      <c r="E17" s="34" t="s">
        <v>552</v>
      </c>
      <c r="F17" s="35" t="s">
        <v>29</v>
      </c>
      <c r="G17" s="42">
        <v>8579.9699999999993</v>
      </c>
      <c r="H17" s="41">
        <v>71.5</v>
      </c>
      <c r="I17" s="42">
        <v>8508.4699999999993</v>
      </c>
      <c r="J17" s="39" t="s">
        <v>593</v>
      </c>
      <c r="K17" s="39" t="s">
        <v>553</v>
      </c>
      <c r="L17" s="36">
        <v>118</v>
      </c>
      <c r="M17" s="34" t="s">
        <v>554</v>
      </c>
      <c r="N17" s="34" t="s">
        <v>555</v>
      </c>
      <c r="O17" s="40" t="str">
        <f t="shared" si="0"/>
        <v>Автономний опалювач Eberspacher Airtronic D2 КАМАЗ-43253 держ. номер АА 2254 ХВ</v>
      </c>
      <c r="P17" s="40" t="s">
        <v>594</v>
      </c>
      <c r="Q17" s="40" t="e">
        <v>#N/A</v>
      </c>
      <c r="R17" s="40" t="e">
        <v>#N/A</v>
      </c>
      <c r="S17" s="27" t="e">
        <f>VLOOKUP(C17,'Список ТЗ'!$B$2:$B$457,1,FALSE)</f>
        <v>#N/A</v>
      </c>
      <c r="T17" s="27" t="e">
        <f>VLOOKUP(C17,'Список ТЗ'!$B$2:$E$457,2,FALSE)</f>
        <v>#N/A</v>
      </c>
      <c r="U17" s="27" t="e">
        <f>VLOOKUP(C17,'Список ТЗ'!$B$2:$E$457,3,FALSE)</f>
        <v>#N/A</v>
      </c>
      <c r="X17" s="27" t="e">
        <f>VLOOKUP(C17,'Перелік до списання'!$B$2:$B$207,1,FALSE)</f>
        <v>#N/A</v>
      </c>
    </row>
    <row r="18" spans="1:24" ht="44.1" customHeight="1" x14ac:dyDescent="0.2">
      <c r="A18" s="33">
        <v>72656</v>
      </c>
      <c r="B18" s="34" t="s">
        <v>595</v>
      </c>
      <c r="C18" s="35" t="s">
        <v>596</v>
      </c>
      <c r="D18" s="36">
        <v>105</v>
      </c>
      <c r="E18" s="34" t="s">
        <v>552</v>
      </c>
      <c r="F18" s="35" t="s">
        <v>29</v>
      </c>
      <c r="G18" s="37">
        <v>0.01</v>
      </c>
      <c r="H18" s="38">
        <v>0</v>
      </c>
      <c r="I18" s="37">
        <v>0.01</v>
      </c>
      <c r="J18" s="39" t="s">
        <v>593</v>
      </c>
      <c r="K18" s="39" t="s">
        <v>553</v>
      </c>
      <c r="L18" s="36">
        <v>118</v>
      </c>
      <c r="M18" s="34" t="s">
        <v>554</v>
      </c>
      <c r="N18" s="34" t="s">
        <v>555</v>
      </c>
      <c r="O18" s="40" t="str">
        <f t="shared" si="0"/>
        <v>Кузов -фургон  аварійно-ремонтної майстерні,державний номер АА 2254 ХВ</v>
      </c>
      <c r="P18" s="40" t="s">
        <v>597</v>
      </c>
      <c r="Q18" s="40" t="e">
        <v>#N/A</v>
      </c>
      <c r="R18" s="40" t="e">
        <v>#N/A</v>
      </c>
      <c r="S18" s="27" t="e">
        <f>VLOOKUP(C18,'Список ТЗ'!$B$2:$B$457,1,FALSE)</f>
        <v>#N/A</v>
      </c>
      <c r="T18" s="27" t="e">
        <f>VLOOKUP(C18,'Список ТЗ'!$B$2:$E$457,2,FALSE)</f>
        <v>#N/A</v>
      </c>
      <c r="U18" s="27" t="e">
        <f>VLOOKUP(C18,'Список ТЗ'!$B$2:$E$457,3,FALSE)</f>
        <v>#N/A</v>
      </c>
      <c r="X18" s="27" t="e">
        <f>VLOOKUP(C18,'Перелік до списання'!$B$2:$B$207,1,FALSE)</f>
        <v>#N/A</v>
      </c>
    </row>
    <row r="19" spans="1:24" ht="33" customHeight="1" x14ac:dyDescent="0.2">
      <c r="A19" s="33">
        <v>72659</v>
      </c>
      <c r="B19" s="34" t="s">
        <v>598</v>
      </c>
      <c r="C19" s="35" t="s">
        <v>599</v>
      </c>
      <c r="D19" s="36">
        <v>105</v>
      </c>
      <c r="E19" s="34" t="s">
        <v>552</v>
      </c>
      <c r="F19" s="35" t="s">
        <v>29</v>
      </c>
      <c r="G19" s="44">
        <v>10022</v>
      </c>
      <c r="H19" s="37">
        <v>83.52</v>
      </c>
      <c r="I19" s="42">
        <v>9938.48</v>
      </c>
      <c r="J19" s="39" t="s">
        <v>600</v>
      </c>
      <c r="K19" s="39" t="s">
        <v>553</v>
      </c>
      <c r="L19" s="36">
        <v>118</v>
      </c>
      <c r="M19" s="34" t="s">
        <v>554</v>
      </c>
      <c r="N19" s="34" t="s">
        <v>555</v>
      </c>
      <c r="O19" s="40" t="str">
        <f t="shared" si="0"/>
        <v>Передпусковий рідинний підігрівач КАМАЗ-43253 держ номер АА 2254 ХВ</v>
      </c>
      <c r="P19" s="40" t="s">
        <v>601</v>
      </c>
      <c r="Q19" s="40" t="e">
        <v>#N/A</v>
      </c>
      <c r="R19" s="40" t="e">
        <v>#N/A</v>
      </c>
      <c r="S19" s="27" t="e">
        <f>VLOOKUP(C19,'Список ТЗ'!$B$2:$B$457,1,FALSE)</f>
        <v>#N/A</v>
      </c>
      <c r="T19" s="27" t="e">
        <f>VLOOKUP(C19,'Список ТЗ'!$B$2:$E$457,2,FALSE)</f>
        <v>#N/A</v>
      </c>
      <c r="U19" s="27" t="e">
        <f>VLOOKUP(C19,'Список ТЗ'!$B$2:$E$457,3,FALSE)</f>
        <v>#N/A</v>
      </c>
      <c r="X19" s="27" t="e">
        <f>VLOOKUP(C19,'Перелік до списання'!$B$2:$B$207,1,FALSE)</f>
        <v>#N/A</v>
      </c>
    </row>
    <row r="20" spans="1:24" ht="44.1" customHeight="1" x14ac:dyDescent="0.2">
      <c r="A20" s="33">
        <v>72665</v>
      </c>
      <c r="B20" s="34" t="s">
        <v>602</v>
      </c>
      <c r="C20" s="35" t="s">
        <v>603</v>
      </c>
      <c r="D20" s="36">
        <v>105</v>
      </c>
      <c r="E20" s="34" t="s">
        <v>552</v>
      </c>
      <c r="F20" s="35" t="s">
        <v>29</v>
      </c>
      <c r="G20" s="42">
        <v>3396.13</v>
      </c>
      <c r="H20" s="41">
        <v>28.3</v>
      </c>
      <c r="I20" s="42">
        <v>3367.83</v>
      </c>
      <c r="J20" s="39" t="s">
        <v>451</v>
      </c>
      <c r="K20" s="39" t="s">
        <v>553</v>
      </c>
      <c r="L20" s="36">
        <v>118</v>
      </c>
      <c r="M20" s="34" t="s">
        <v>554</v>
      </c>
      <c r="N20" s="34" t="s">
        <v>555</v>
      </c>
      <c r="O20" s="40" t="str">
        <f t="shared" si="0"/>
        <v>Автономний обігрівач на Установку кранову КС-45719-5А  МАЗ-5337А2 №АА 2243 ХВ</v>
      </c>
      <c r="P20" s="40" t="s">
        <v>604</v>
      </c>
      <c r="Q20" s="40" t="e">
        <v>#N/A</v>
      </c>
      <c r="R20" s="40" t="e">
        <v>#N/A</v>
      </c>
      <c r="S20" s="27" t="e">
        <f>VLOOKUP(C20,'Список ТЗ'!$B$2:$B$457,1,FALSE)</f>
        <v>#N/A</v>
      </c>
      <c r="T20" s="27" t="e">
        <f>VLOOKUP(C20,'Список ТЗ'!$B$2:$E$457,2,FALSE)</f>
        <v>#N/A</v>
      </c>
      <c r="U20" s="27" t="e">
        <f>VLOOKUP(C20,'Список ТЗ'!$B$2:$E$457,3,FALSE)</f>
        <v>#N/A</v>
      </c>
      <c r="X20" s="27" t="e">
        <f>VLOOKUP(C20,'Перелік до списання'!$B$2:$B$207,1,FALSE)</f>
        <v>#N/A</v>
      </c>
    </row>
    <row r="21" spans="1:24" ht="33" customHeight="1" x14ac:dyDescent="0.2">
      <c r="A21" s="33">
        <v>72666</v>
      </c>
      <c r="B21" s="34" t="s">
        <v>605</v>
      </c>
      <c r="C21" s="35" t="s">
        <v>606</v>
      </c>
      <c r="D21" s="36">
        <v>105</v>
      </c>
      <c r="E21" s="34" t="s">
        <v>552</v>
      </c>
      <c r="F21" s="35" t="s">
        <v>29</v>
      </c>
      <c r="G21" s="37">
        <v>0.01</v>
      </c>
      <c r="H21" s="38">
        <v>0</v>
      </c>
      <c r="I21" s="37">
        <v>0.01</v>
      </c>
      <c r="J21" s="39" t="s">
        <v>449</v>
      </c>
      <c r="K21" s="39" t="s">
        <v>553</v>
      </c>
      <c r="L21" s="36">
        <v>118</v>
      </c>
      <c r="M21" s="34" t="s">
        <v>554</v>
      </c>
      <c r="N21" s="34" t="s">
        <v>555</v>
      </c>
      <c r="O21" s="40" t="str">
        <f t="shared" si="0"/>
        <v>Установка кранова КС-45719-5А  МАЗ-5337А2 №АА 2243 ХВ</v>
      </c>
      <c r="P21" s="40" t="s">
        <v>607</v>
      </c>
      <c r="Q21" s="40" t="e">
        <v>#N/A</v>
      </c>
      <c r="R21" s="40" t="e">
        <v>#N/A</v>
      </c>
      <c r="S21" s="27" t="e">
        <f>VLOOKUP(C21,'Список ТЗ'!$B$2:$B$457,1,FALSE)</f>
        <v>#N/A</v>
      </c>
      <c r="T21" s="27" t="e">
        <f>VLOOKUP(C21,'Список ТЗ'!$B$2:$E$457,2,FALSE)</f>
        <v>#N/A</v>
      </c>
      <c r="U21" s="27" t="e">
        <f>VLOOKUP(C21,'Список ТЗ'!$B$2:$E$457,3,FALSE)</f>
        <v>#N/A</v>
      </c>
      <c r="X21" s="27" t="e">
        <f>VLOOKUP(C21,'Перелік до списання'!$B$2:$B$207,1,FALSE)</f>
        <v>#N/A</v>
      </c>
    </row>
    <row r="22" spans="1:24" ht="33" customHeight="1" x14ac:dyDescent="0.2">
      <c r="A22" s="33">
        <v>72667</v>
      </c>
      <c r="B22" s="34" t="s">
        <v>608</v>
      </c>
      <c r="C22" s="35" t="s">
        <v>609</v>
      </c>
      <c r="D22" s="36">
        <v>105</v>
      </c>
      <c r="E22" s="34" t="s">
        <v>552</v>
      </c>
      <c r="F22" s="35" t="s">
        <v>29</v>
      </c>
      <c r="G22" s="42">
        <v>3442.02</v>
      </c>
      <c r="H22" s="37">
        <v>28.68</v>
      </c>
      <c r="I22" s="42">
        <v>3413.34</v>
      </c>
      <c r="J22" s="39" t="s">
        <v>451</v>
      </c>
      <c r="K22" s="39" t="s">
        <v>553</v>
      </c>
      <c r="L22" s="36">
        <v>118</v>
      </c>
      <c r="M22" s="34" t="s">
        <v>554</v>
      </c>
      <c r="N22" s="34" t="s">
        <v>555</v>
      </c>
      <c r="O22" s="40" t="str">
        <f t="shared" si="0"/>
        <v>Автономний обігрівач на  АВТОКРАН КС-45719-5А  МАЗ-5337А2 №АА 2243 ХВ</v>
      </c>
      <c r="P22" s="40" t="s">
        <v>610</v>
      </c>
      <c r="Q22" s="40" t="e">
        <v>#N/A</v>
      </c>
      <c r="R22" s="40" t="e">
        <v>#N/A</v>
      </c>
      <c r="S22" s="27" t="e">
        <f>VLOOKUP(C22,'Список ТЗ'!$B$2:$B$457,1,FALSE)</f>
        <v>#N/A</v>
      </c>
      <c r="T22" s="27" t="e">
        <f>VLOOKUP(C22,'Список ТЗ'!$B$2:$E$457,2,FALSE)</f>
        <v>#N/A</v>
      </c>
      <c r="U22" s="27" t="e">
        <f>VLOOKUP(C22,'Список ТЗ'!$B$2:$E$457,3,FALSE)</f>
        <v>#N/A</v>
      </c>
      <c r="X22" s="27" t="e">
        <f>VLOOKUP(C22,'Перелік до списання'!$B$2:$B$207,1,FALSE)</f>
        <v>#N/A</v>
      </c>
    </row>
    <row r="23" spans="1:24" ht="33" customHeight="1" x14ac:dyDescent="0.2">
      <c r="A23" s="33">
        <v>72669</v>
      </c>
      <c r="B23" s="34" t="s">
        <v>611</v>
      </c>
      <c r="C23" s="35" t="s">
        <v>612</v>
      </c>
      <c r="D23" s="36">
        <v>105</v>
      </c>
      <c r="E23" s="34" t="s">
        <v>552</v>
      </c>
      <c r="F23" s="35" t="s">
        <v>29</v>
      </c>
      <c r="G23" s="42">
        <v>4045.18</v>
      </c>
      <c r="H23" s="37">
        <v>33.71</v>
      </c>
      <c r="I23" s="42">
        <v>4011.47</v>
      </c>
      <c r="J23" s="39" t="s">
        <v>451</v>
      </c>
      <c r="K23" s="39" t="s">
        <v>553</v>
      </c>
      <c r="L23" s="36">
        <v>118</v>
      </c>
      <c r="M23" s="34" t="s">
        <v>554</v>
      </c>
      <c r="N23" s="34" t="s">
        <v>555</v>
      </c>
      <c r="O23" s="40" t="str">
        <f t="shared" si="0"/>
        <v>Автономний обігрівач на КАМАЗ-55111-011-02 шасі №АА 2217 ХВ</v>
      </c>
      <c r="P23" s="40" t="s">
        <v>613</v>
      </c>
      <c r="Q23" s="40" t="e">
        <v>#N/A</v>
      </c>
      <c r="R23" s="40" t="e">
        <v>#N/A</v>
      </c>
      <c r="S23" s="27" t="e">
        <f>VLOOKUP(C23,'Список ТЗ'!$B$2:$B$457,1,FALSE)</f>
        <v>#N/A</v>
      </c>
      <c r="T23" s="27" t="e">
        <f>VLOOKUP(C23,'Список ТЗ'!$B$2:$E$457,2,FALSE)</f>
        <v>#N/A</v>
      </c>
      <c r="U23" s="27" t="e">
        <f>VLOOKUP(C23,'Список ТЗ'!$B$2:$E$457,3,FALSE)</f>
        <v>#N/A</v>
      </c>
      <c r="X23" s="27" t="e">
        <f>VLOOKUP(C23,'Перелік до списання'!$B$2:$B$207,1,FALSE)</f>
        <v>#N/A</v>
      </c>
    </row>
    <row r="24" spans="1:24" ht="44.1" customHeight="1" x14ac:dyDescent="0.2">
      <c r="A24" s="33">
        <v>72670</v>
      </c>
      <c r="B24" s="34" t="s">
        <v>614</v>
      </c>
      <c r="C24" s="35" t="s">
        <v>615</v>
      </c>
      <c r="D24" s="36">
        <v>105</v>
      </c>
      <c r="E24" s="34" t="s">
        <v>552</v>
      </c>
      <c r="F24" s="35" t="s">
        <v>29</v>
      </c>
      <c r="G24" s="43">
        <v>8422.2000000000007</v>
      </c>
      <c r="H24" s="37">
        <v>70.19</v>
      </c>
      <c r="I24" s="42">
        <v>8352.01</v>
      </c>
      <c r="J24" s="39" t="s">
        <v>451</v>
      </c>
      <c r="K24" s="39" t="s">
        <v>553</v>
      </c>
      <c r="L24" s="36">
        <v>118</v>
      </c>
      <c r="M24" s="34" t="s">
        <v>554</v>
      </c>
      <c r="N24" s="34" t="s">
        <v>555</v>
      </c>
      <c r="O24" s="40" t="str">
        <f t="shared" si="0"/>
        <v>Автономний обігрівач на Установку кранову КАМАЗ-53229 автокран КС-55712 №22032 КА</v>
      </c>
      <c r="P24" s="40" t="s">
        <v>616</v>
      </c>
      <c r="Q24" s="40" t="e">
        <v>#N/A</v>
      </c>
      <c r="R24" s="40" t="e">
        <v>#N/A</v>
      </c>
      <c r="S24" s="27" t="e">
        <f>VLOOKUP(C24,'Список ТЗ'!$B$2:$B$457,1,FALSE)</f>
        <v>#N/A</v>
      </c>
      <c r="T24" s="27" t="e">
        <f>VLOOKUP(C24,'Список ТЗ'!$B$2:$E$457,2,FALSE)</f>
        <v>#N/A</v>
      </c>
      <c r="U24" s="27" t="e">
        <f>VLOOKUP(C24,'Список ТЗ'!$B$2:$E$457,3,FALSE)</f>
        <v>#N/A</v>
      </c>
      <c r="X24" s="27" t="e">
        <f>VLOOKUP(C24,'Перелік до списання'!$B$2:$B$207,1,FALSE)</f>
        <v>#N/A</v>
      </c>
    </row>
    <row r="25" spans="1:24" ht="44.1" customHeight="1" x14ac:dyDescent="0.2">
      <c r="A25" s="33">
        <v>76112</v>
      </c>
      <c r="B25" s="34" t="s">
        <v>617</v>
      </c>
      <c r="C25" s="35" t="s">
        <v>618</v>
      </c>
      <c r="D25" s="36">
        <v>105</v>
      </c>
      <c r="E25" s="34" t="s">
        <v>552</v>
      </c>
      <c r="F25" s="35" t="s">
        <v>29</v>
      </c>
      <c r="G25" s="37">
        <v>0.01</v>
      </c>
      <c r="H25" s="38">
        <v>0</v>
      </c>
      <c r="I25" s="37">
        <v>0.01</v>
      </c>
      <c r="J25" s="39" t="s">
        <v>619</v>
      </c>
      <c r="K25" s="39" t="s">
        <v>553</v>
      </c>
      <c r="L25" s="36">
        <v>118</v>
      </c>
      <c r="M25" s="34" t="s">
        <v>554</v>
      </c>
      <c r="N25" s="34" t="s">
        <v>555</v>
      </c>
      <c r="O25" s="40" t="str">
        <f t="shared" si="0"/>
        <v>Кранове устаткування на вантажний автокран МАЗ-533702 держ.номер АА 1136 ХН</v>
      </c>
      <c r="P25" s="40" t="s">
        <v>620</v>
      </c>
      <c r="Q25" s="40" t="e">
        <v>#N/A</v>
      </c>
      <c r="R25" s="40" t="e">
        <v>#N/A</v>
      </c>
      <c r="S25" s="27" t="e">
        <f>VLOOKUP(C25,'Список ТЗ'!$B$2:$B$457,1,FALSE)</f>
        <v>#N/A</v>
      </c>
      <c r="T25" s="27" t="e">
        <f>VLOOKUP(C25,'Список ТЗ'!$B$2:$E$457,2,FALSE)</f>
        <v>#N/A</v>
      </c>
      <c r="U25" s="27" t="e">
        <f>VLOOKUP(C25,'Список ТЗ'!$B$2:$E$457,3,FALSE)</f>
        <v>#N/A</v>
      </c>
      <c r="X25" s="27" t="e">
        <f>VLOOKUP(C25,'Перелік до списання'!$B$2:$B$207,1,FALSE)</f>
        <v>#N/A</v>
      </c>
    </row>
    <row r="26" spans="1:24" ht="33" customHeight="1" x14ac:dyDescent="0.2">
      <c r="A26" s="33">
        <v>136894</v>
      </c>
      <c r="B26" s="34" t="s">
        <v>621</v>
      </c>
      <c r="C26" s="35" t="s">
        <v>622</v>
      </c>
      <c r="D26" s="36">
        <v>105</v>
      </c>
      <c r="E26" s="34" t="s">
        <v>552</v>
      </c>
      <c r="F26" s="35" t="s">
        <v>29</v>
      </c>
      <c r="G26" s="42">
        <v>554445.81999999995</v>
      </c>
      <c r="H26" s="42">
        <v>9240.76</v>
      </c>
      <c r="I26" s="42">
        <v>545205.06000000006</v>
      </c>
      <c r="J26" s="39" t="s">
        <v>623</v>
      </c>
      <c r="K26" s="39" t="s">
        <v>553</v>
      </c>
      <c r="L26" s="36">
        <v>58</v>
      </c>
      <c r="M26" s="34" t="s">
        <v>554</v>
      </c>
      <c r="N26" s="34" t="s">
        <v>555</v>
      </c>
      <c r="O26" s="40" t="str">
        <f t="shared" si="0"/>
        <v>ШАСІ БАЗОВЕ КАМАЗ-43253. державний номер АА 2254 ХВ</v>
      </c>
      <c r="P26" s="40" t="s">
        <v>624</v>
      </c>
      <c r="Q26" s="40" t="e">
        <v>#N/A</v>
      </c>
      <c r="R26" s="40" t="e">
        <v>#N/A</v>
      </c>
      <c r="S26" s="27" t="e">
        <f>VLOOKUP(C26,'Список ТЗ'!$B$2:$B$457,1,FALSE)</f>
        <v>#N/A</v>
      </c>
      <c r="T26" s="27" t="e">
        <f>VLOOKUP(C26,'Список ТЗ'!$B$2:$E$457,2,FALSE)</f>
        <v>#N/A</v>
      </c>
      <c r="U26" s="27" t="e">
        <f>VLOOKUP(C26,'Список ТЗ'!$B$2:$E$457,3,FALSE)</f>
        <v>#N/A</v>
      </c>
      <c r="X26" s="27" t="e">
        <f>VLOOKUP(C26,'Перелік до списання'!$B$2:$B$207,1,FALSE)</f>
        <v>#N/A</v>
      </c>
    </row>
    <row r="27" spans="1:24" ht="44.1" customHeight="1" x14ac:dyDescent="0.2">
      <c r="A27" s="33">
        <v>136895</v>
      </c>
      <c r="B27" s="34" t="s">
        <v>625</v>
      </c>
      <c r="C27" s="35" t="s">
        <v>626</v>
      </c>
      <c r="D27" s="36">
        <v>105</v>
      </c>
      <c r="E27" s="34" t="s">
        <v>552</v>
      </c>
      <c r="F27" s="35" t="s">
        <v>29</v>
      </c>
      <c r="G27" s="42">
        <v>588112.81999999995</v>
      </c>
      <c r="H27" s="42">
        <v>9485.69</v>
      </c>
      <c r="I27" s="42">
        <v>578627.13</v>
      </c>
      <c r="J27" s="39" t="s">
        <v>627</v>
      </c>
      <c r="K27" s="39" t="s">
        <v>553</v>
      </c>
      <c r="L27" s="36">
        <v>60</v>
      </c>
      <c r="M27" s="34" t="s">
        <v>554</v>
      </c>
      <c r="N27" s="34" t="s">
        <v>555</v>
      </c>
      <c r="O27" s="40" t="str">
        <f t="shared" si="0"/>
        <v>Автомобіль спец. рем.-техн. майстерня КАМАЗ-43253 д. н. АА 2208 ХВ</v>
      </c>
      <c r="P27" s="40" t="s">
        <v>628</v>
      </c>
      <c r="Q27" s="40" t="e">
        <v>#N/A</v>
      </c>
      <c r="R27" s="40" t="e">
        <v>#N/A</v>
      </c>
      <c r="S27" s="27" t="e">
        <f>VLOOKUP(C27,'Список ТЗ'!$B$2:$B$457,1,FALSE)</f>
        <v>#N/A</v>
      </c>
      <c r="T27" s="27" t="e">
        <f>VLOOKUP(C27,'Список ТЗ'!$B$2:$E$457,2,FALSE)</f>
        <v>#N/A</v>
      </c>
      <c r="U27" s="27" t="e">
        <f>VLOOKUP(C27,'Список ТЗ'!$B$2:$E$457,3,FALSE)</f>
        <v>#N/A</v>
      </c>
      <c r="X27" s="27" t="e">
        <f>VLOOKUP(C27,'Перелік до списання'!$B$2:$B$207,1,FALSE)</f>
        <v>#N/A</v>
      </c>
    </row>
    <row r="28" spans="1:24" ht="44.1" customHeight="1" x14ac:dyDescent="0.2">
      <c r="A28" s="33">
        <v>136896</v>
      </c>
      <c r="B28" s="34" t="s">
        <v>629</v>
      </c>
      <c r="C28" s="35" t="s">
        <v>630</v>
      </c>
      <c r="D28" s="36">
        <v>105</v>
      </c>
      <c r="E28" s="34" t="s">
        <v>552</v>
      </c>
      <c r="F28" s="35" t="s">
        <v>29</v>
      </c>
      <c r="G28" s="42">
        <v>588695.81999999995</v>
      </c>
      <c r="H28" s="42">
        <v>9495.09</v>
      </c>
      <c r="I28" s="42">
        <v>579200.73</v>
      </c>
      <c r="J28" s="39" t="s">
        <v>627</v>
      </c>
      <c r="K28" s="39" t="s">
        <v>553</v>
      </c>
      <c r="L28" s="36">
        <v>60</v>
      </c>
      <c r="M28" s="34" t="s">
        <v>554</v>
      </c>
      <c r="N28" s="34" t="s">
        <v>555</v>
      </c>
      <c r="O28" s="40" t="str">
        <f t="shared" si="0"/>
        <v>Автомобіль спец. рем.-техн. майстерня КАМАЗ-43253 д. н. АА 1143 ХН</v>
      </c>
      <c r="P28" s="40" t="s">
        <v>631</v>
      </c>
      <c r="Q28" s="40" t="e">
        <v>#N/A</v>
      </c>
      <c r="R28" s="40" t="e">
        <v>#N/A</v>
      </c>
      <c r="S28" s="27" t="e">
        <f>VLOOKUP(C28,'Список ТЗ'!$B$2:$B$457,1,FALSE)</f>
        <v>#N/A</v>
      </c>
      <c r="T28" s="27" t="e">
        <f>VLOOKUP(C28,'Список ТЗ'!$B$2:$E$457,2,FALSE)</f>
        <v>#N/A</v>
      </c>
      <c r="U28" s="27" t="e">
        <f>VLOOKUP(C28,'Список ТЗ'!$B$2:$E$457,3,FALSE)</f>
        <v>#N/A</v>
      </c>
      <c r="X28" s="27" t="e">
        <f>VLOOKUP(C28,'Перелік до списання'!$B$2:$B$207,1,FALSE)</f>
        <v>#N/A</v>
      </c>
    </row>
    <row r="29" spans="1:24" ht="33" customHeight="1" x14ac:dyDescent="0.2">
      <c r="A29" s="33">
        <v>136897</v>
      </c>
      <c r="B29" s="34" t="s">
        <v>632</v>
      </c>
      <c r="C29" s="35" t="s">
        <v>633</v>
      </c>
      <c r="D29" s="36">
        <v>105</v>
      </c>
      <c r="E29" s="34" t="s">
        <v>552</v>
      </c>
      <c r="F29" s="35" t="s">
        <v>29</v>
      </c>
      <c r="G29" s="42">
        <v>463028.82</v>
      </c>
      <c r="H29" s="42">
        <v>7468.21</v>
      </c>
      <c r="I29" s="42">
        <v>455560.61</v>
      </c>
      <c r="J29" s="39" t="s">
        <v>634</v>
      </c>
      <c r="K29" s="39" t="s">
        <v>553</v>
      </c>
      <c r="L29" s="36">
        <v>60</v>
      </c>
      <c r="M29" s="34" t="s">
        <v>554</v>
      </c>
      <c r="N29" s="34" t="s">
        <v>555</v>
      </c>
      <c r="O29" s="40" t="str">
        <f t="shared" si="0"/>
        <v>АВТОМОБІЛЬ СПЕЦ. ГАЗ-3309 ТК-G-3309 держ. № АА 2236 ХВ</v>
      </c>
      <c r="P29" s="40" t="s">
        <v>635</v>
      </c>
      <c r="Q29" s="40" t="e">
        <v>#N/A</v>
      </c>
      <c r="R29" s="40" t="e">
        <v>#N/A</v>
      </c>
      <c r="S29" s="27" t="e">
        <f>VLOOKUP(C29,'Список ТЗ'!$B$2:$B$457,1,FALSE)</f>
        <v>#N/A</v>
      </c>
      <c r="T29" s="27" t="e">
        <f>VLOOKUP(C29,'Список ТЗ'!$B$2:$E$457,2,FALSE)</f>
        <v>#N/A</v>
      </c>
      <c r="U29" s="27" t="e">
        <f>VLOOKUP(C29,'Список ТЗ'!$B$2:$E$457,3,FALSE)</f>
        <v>#N/A</v>
      </c>
      <c r="X29" s="27" t="e">
        <f>VLOOKUP(C29,'Перелік до списання'!$B$2:$B$207,1,FALSE)</f>
        <v>#N/A</v>
      </c>
    </row>
    <row r="30" spans="1:24" ht="33" customHeight="1" x14ac:dyDescent="0.2">
      <c r="A30" s="33">
        <v>136898</v>
      </c>
      <c r="B30" s="34" t="s">
        <v>636</v>
      </c>
      <c r="C30" s="35" t="s">
        <v>637</v>
      </c>
      <c r="D30" s="36">
        <v>105</v>
      </c>
      <c r="E30" s="34" t="s">
        <v>552</v>
      </c>
      <c r="F30" s="35" t="s">
        <v>29</v>
      </c>
      <c r="G30" s="42">
        <v>422528.82</v>
      </c>
      <c r="H30" s="42">
        <v>6814.98</v>
      </c>
      <c r="I30" s="42">
        <v>415713.84</v>
      </c>
      <c r="J30" s="39" t="s">
        <v>634</v>
      </c>
      <c r="K30" s="39" t="s">
        <v>553</v>
      </c>
      <c r="L30" s="36">
        <v>60</v>
      </c>
      <c r="M30" s="34" t="s">
        <v>554</v>
      </c>
      <c r="N30" s="34" t="s">
        <v>555</v>
      </c>
      <c r="O30" s="40" t="str">
        <f t="shared" si="0"/>
        <v>АВТОМОБІЛЬ СПЕЦ. ГАЗ-3309 ТК-G-3309 держ. № АА 2206 ХВ</v>
      </c>
      <c r="P30" s="40" t="s">
        <v>638</v>
      </c>
      <c r="Q30" s="40" t="e">
        <v>#N/A</v>
      </c>
      <c r="R30" s="40" t="e">
        <v>#N/A</v>
      </c>
      <c r="S30" s="27" t="e">
        <f>VLOOKUP(C30,'Список ТЗ'!$B$2:$B$457,1,FALSE)</f>
        <v>#N/A</v>
      </c>
      <c r="T30" s="27" t="e">
        <f>VLOOKUP(C30,'Список ТЗ'!$B$2:$E$457,2,FALSE)</f>
        <v>#N/A</v>
      </c>
      <c r="U30" s="27" t="e">
        <f>VLOOKUP(C30,'Список ТЗ'!$B$2:$E$457,3,FALSE)</f>
        <v>#N/A</v>
      </c>
      <c r="X30" s="27" t="e">
        <f>VLOOKUP(C30,'Перелік до списання'!$B$2:$B$207,1,FALSE)</f>
        <v>#N/A</v>
      </c>
    </row>
    <row r="31" spans="1:24" ht="33" customHeight="1" x14ac:dyDescent="0.2">
      <c r="A31" s="33">
        <v>136899</v>
      </c>
      <c r="B31" s="34" t="s">
        <v>639</v>
      </c>
      <c r="C31" s="35" t="s">
        <v>640</v>
      </c>
      <c r="D31" s="36">
        <v>105</v>
      </c>
      <c r="E31" s="34" t="s">
        <v>552</v>
      </c>
      <c r="F31" s="35" t="s">
        <v>29</v>
      </c>
      <c r="G31" s="42">
        <v>459195.82</v>
      </c>
      <c r="H31" s="42">
        <v>7406.38</v>
      </c>
      <c r="I31" s="42">
        <v>451789.44</v>
      </c>
      <c r="J31" s="39" t="s">
        <v>634</v>
      </c>
      <c r="K31" s="39" t="s">
        <v>553</v>
      </c>
      <c r="L31" s="36">
        <v>60</v>
      </c>
      <c r="M31" s="34" t="s">
        <v>554</v>
      </c>
      <c r="N31" s="34" t="s">
        <v>555</v>
      </c>
      <c r="O31" s="40" t="str">
        <f t="shared" si="0"/>
        <v>АВТОМОБІЛЬ СПЕЦ. ГАЗ-3309 ТК-G-3309 держ. № АА 2234 ХВ</v>
      </c>
      <c r="P31" s="40" t="s">
        <v>641</v>
      </c>
      <c r="Q31" s="40" t="e">
        <v>#N/A</v>
      </c>
      <c r="R31" s="40" t="e">
        <v>#N/A</v>
      </c>
      <c r="S31" s="27" t="e">
        <f>VLOOKUP(C31,'Список ТЗ'!$B$2:$B$457,1,FALSE)</f>
        <v>#N/A</v>
      </c>
      <c r="T31" s="27" t="e">
        <f>VLOOKUP(C31,'Список ТЗ'!$B$2:$E$457,2,FALSE)</f>
        <v>#N/A</v>
      </c>
      <c r="U31" s="27" t="e">
        <f>VLOOKUP(C31,'Список ТЗ'!$B$2:$E$457,3,FALSE)</f>
        <v>#N/A</v>
      </c>
      <c r="X31" s="27" t="e">
        <f>VLOOKUP(C31,'Перелік до списання'!$B$2:$B$207,1,FALSE)</f>
        <v>#N/A</v>
      </c>
    </row>
    <row r="32" spans="1:24" ht="44.1" customHeight="1" x14ac:dyDescent="0.2">
      <c r="A32" s="33">
        <v>136900</v>
      </c>
      <c r="B32" s="34" t="s">
        <v>642</v>
      </c>
      <c r="C32" s="35" t="s">
        <v>643</v>
      </c>
      <c r="D32" s="36">
        <v>105</v>
      </c>
      <c r="E32" s="34" t="s">
        <v>552</v>
      </c>
      <c r="F32" s="35" t="s">
        <v>29</v>
      </c>
      <c r="G32" s="42">
        <v>868028.82</v>
      </c>
      <c r="H32" s="42">
        <v>14000.46</v>
      </c>
      <c r="I32" s="42">
        <v>854028.36</v>
      </c>
      <c r="J32" s="39" t="s">
        <v>644</v>
      </c>
      <c r="K32" s="39" t="s">
        <v>553</v>
      </c>
      <c r="L32" s="36">
        <v>60</v>
      </c>
      <c r="M32" s="34" t="s">
        <v>554</v>
      </c>
      <c r="N32" s="34" t="s">
        <v>555</v>
      </c>
      <c r="O32" s="40" t="str">
        <f t="shared" si="0"/>
        <v>АВТОМОБІЛЬ СПЕЦІАЛІЗОВАНИЙ. РТМ МАЗ-437043-329 держ. № АА 2235 ХВ</v>
      </c>
      <c r="P32" s="40" t="s">
        <v>645</v>
      </c>
      <c r="Q32" s="40" t="e">
        <v>#N/A</v>
      </c>
      <c r="R32" s="40" t="e">
        <v>#N/A</v>
      </c>
      <c r="S32" s="27" t="e">
        <f>VLOOKUP(C32,'Список ТЗ'!$B$2:$B$457,1,FALSE)</f>
        <v>#N/A</v>
      </c>
      <c r="T32" s="27" t="e">
        <f>VLOOKUP(C32,'Список ТЗ'!$B$2:$E$457,2,FALSE)</f>
        <v>#N/A</v>
      </c>
      <c r="U32" s="27" t="e">
        <f>VLOOKUP(C32,'Список ТЗ'!$B$2:$E$457,3,FALSE)</f>
        <v>#N/A</v>
      </c>
      <c r="X32" s="27" t="e">
        <f>VLOOKUP(C32,'Перелік до списання'!$B$2:$B$207,1,FALSE)</f>
        <v>#N/A</v>
      </c>
    </row>
    <row r="33" spans="1:24" ht="44.1" customHeight="1" x14ac:dyDescent="0.2">
      <c r="A33" s="33">
        <v>136901</v>
      </c>
      <c r="B33" s="34" t="s">
        <v>646</v>
      </c>
      <c r="C33" s="35" t="s">
        <v>647</v>
      </c>
      <c r="D33" s="36">
        <v>105</v>
      </c>
      <c r="E33" s="34" t="s">
        <v>552</v>
      </c>
      <c r="F33" s="35" t="s">
        <v>29</v>
      </c>
      <c r="G33" s="42">
        <v>871195.82</v>
      </c>
      <c r="H33" s="42">
        <v>14051.55</v>
      </c>
      <c r="I33" s="42">
        <v>857144.27</v>
      </c>
      <c r="J33" s="39" t="s">
        <v>644</v>
      </c>
      <c r="K33" s="39" t="s">
        <v>553</v>
      </c>
      <c r="L33" s="36">
        <v>60</v>
      </c>
      <c r="M33" s="34" t="s">
        <v>554</v>
      </c>
      <c r="N33" s="34" t="s">
        <v>555</v>
      </c>
      <c r="O33" s="40" t="str">
        <f t="shared" si="0"/>
        <v>АВТОМОБІЛЬ СПЕЦІАЛІЗОВАНИЙ. РТМ МАЗ-437043-329 держ. № АА 1192 ХН</v>
      </c>
      <c r="P33" s="40" t="s">
        <v>648</v>
      </c>
      <c r="Q33" s="40" t="e">
        <v>#N/A</v>
      </c>
      <c r="R33" s="40" t="e">
        <v>#N/A</v>
      </c>
      <c r="S33" s="27" t="e">
        <f>VLOOKUP(C33,'Список ТЗ'!$B$2:$B$457,1,FALSE)</f>
        <v>#N/A</v>
      </c>
      <c r="T33" s="27" t="e">
        <f>VLOOKUP(C33,'Список ТЗ'!$B$2:$E$457,2,FALSE)</f>
        <v>#N/A</v>
      </c>
      <c r="U33" s="27" t="e">
        <f>VLOOKUP(C33,'Список ТЗ'!$B$2:$E$457,3,FALSE)</f>
        <v>#N/A</v>
      </c>
      <c r="X33" s="27" t="e">
        <f>VLOOKUP(C33,'Перелік до списання'!$B$2:$B$207,1,FALSE)</f>
        <v>#N/A</v>
      </c>
    </row>
    <row r="34" spans="1:24" ht="33" customHeight="1" x14ac:dyDescent="0.2">
      <c r="A34" s="33">
        <v>136902</v>
      </c>
      <c r="B34" s="34" t="s">
        <v>649</v>
      </c>
      <c r="C34" s="35" t="s">
        <v>650</v>
      </c>
      <c r="D34" s="36">
        <v>105</v>
      </c>
      <c r="E34" s="34" t="s">
        <v>552</v>
      </c>
      <c r="F34" s="35" t="s">
        <v>29</v>
      </c>
      <c r="G34" s="42">
        <v>440612.82</v>
      </c>
      <c r="H34" s="42">
        <v>7106.66</v>
      </c>
      <c r="I34" s="42">
        <v>433506.16</v>
      </c>
      <c r="J34" s="39" t="s">
        <v>567</v>
      </c>
      <c r="K34" s="39" t="s">
        <v>553</v>
      </c>
      <c r="L34" s="36">
        <v>60</v>
      </c>
      <c r="M34" s="34" t="s">
        <v>554</v>
      </c>
      <c r="N34" s="34" t="s">
        <v>555</v>
      </c>
      <c r="O34" s="40" t="str">
        <f t="shared" si="0"/>
        <v>АВТОКРАН КС 3579 на шасі МАЗ 5337 А2 № АА 1103 ХН</v>
      </c>
      <c r="P34" s="40" t="s">
        <v>651</v>
      </c>
      <c r="Q34" s="40" t="e">
        <v>#N/A</v>
      </c>
      <c r="R34" s="40" t="e">
        <v>#N/A</v>
      </c>
      <c r="S34" s="27" t="e">
        <f>VLOOKUP(C34,'Список ТЗ'!$B$2:$B$457,1,FALSE)</f>
        <v>#N/A</v>
      </c>
      <c r="T34" s="27" t="e">
        <f>VLOOKUP(C34,'Список ТЗ'!$B$2:$E$457,2,FALSE)</f>
        <v>#N/A</v>
      </c>
      <c r="U34" s="27" t="e">
        <f>VLOOKUP(C34,'Список ТЗ'!$B$2:$E$457,3,FALSE)</f>
        <v>#N/A</v>
      </c>
      <c r="X34" s="27" t="e">
        <f>VLOOKUP(C34,'Перелік до списання'!$B$2:$B$207,1,FALSE)</f>
        <v>#N/A</v>
      </c>
    </row>
    <row r="35" spans="1:24" ht="33" customHeight="1" x14ac:dyDescent="0.2">
      <c r="A35" s="33">
        <v>136903</v>
      </c>
      <c r="B35" s="34" t="s">
        <v>652</v>
      </c>
      <c r="C35" s="35" t="s">
        <v>653</v>
      </c>
      <c r="D35" s="36">
        <v>105</v>
      </c>
      <c r="E35" s="34" t="s">
        <v>552</v>
      </c>
      <c r="F35" s="35" t="s">
        <v>29</v>
      </c>
      <c r="G35" s="42">
        <v>835612.82</v>
      </c>
      <c r="H35" s="42">
        <v>13926.88</v>
      </c>
      <c r="I35" s="42">
        <v>821685.94</v>
      </c>
      <c r="J35" s="39" t="s">
        <v>654</v>
      </c>
      <c r="K35" s="39" t="s">
        <v>553</v>
      </c>
      <c r="L35" s="36">
        <v>58</v>
      </c>
      <c r="M35" s="34" t="s">
        <v>554</v>
      </c>
      <c r="N35" s="34" t="s">
        <v>555</v>
      </c>
      <c r="O35" s="40" t="str">
        <f t="shared" si="0"/>
        <v>МАЗ-533702 ВАНТАЖНИЙ АВТОКРАН  держ.номер АА 1136 ХН</v>
      </c>
      <c r="P35" s="40" t="s">
        <v>655</v>
      </c>
      <c r="Q35" s="40" t="e">
        <v>#N/A</v>
      </c>
      <c r="R35" s="40" t="e">
        <v>#N/A</v>
      </c>
      <c r="S35" s="27" t="e">
        <f>VLOOKUP(C35,'Список ТЗ'!$B$2:$B$457,1,FALSE)</f>
        <v>#N/A</v>
      </c>
      <c r="T35" s="27" t="e">
        <f>VLOOKUP(C35,'Список ТЗ'!$B$2:$E$457,2,FALSE)</f>
        <v>#N/A</v>
      </c>
      <c r="U35" s="27" t="e">
        <f>VLOOKUP(C35,'Список ТЗ'!$B$2:$E$457,3,FALSE)</f>
        <v>#N/A</v>
      </c>
      <c r="X35" s="27" t="e">
        <f>VLOOKUP(C35,'Перелік до списання'!$B$2:$B$207,1,FALSE)</f>
        <v>#N/A</v>
      </c>
    </row>
    <row r="36" spans="1:24" ht="33" customHeight="1" x14ac:dyDescent="0.2">
      <c r="A36" s="33">
        <v>136904</v>
      </c>
      <c r="B36" s="34" t="s">
        <v>656</v>
      </c>
      <c r="C36" s="35" t="s">
        <v>657</v>
      </c>
      <c r="D36" s="36">
        <v>105</v>
      </c>
      <c r="E36" s="34" t="s">
        <v>552</v>
      </c>
      <c r="F36" s="35" t="s">
        <v>29</v>
      </c>
      <c r="G36" s="42">
        <v>85695.82</v>
      </c>
      <c r="H36" s="42">
        <v>1428.26</v>
      </c>
      <c r="I36" s="42">
        <v>84267.56</v>
      </c>
      <c r="J36" s="39" t="s">
        <v>449</v>
      </c>
      <c r="K36" s="39" t="s">
        <v>553</v>
      </c>
      <c r="L36" s="36">
        <v>58</v>
      </c>
      <c r="M36" s="34" t="s">
        <v>554</v>
      </c>
      <c r="N36" s="34" t="s">
        <v>555</v>
      </c>
      <c r="O36" s="40" t="str">
        <f t="shared" si="0"/>
        <v>ГАЗ-2705 вант.спец.авар.№АА 1196 ХН</v>
      </c>
      <c r="P36" s="40" t="s">
        <v>658</v>
      </c>
      <c r="Q36" s="40" t="s">
        <v>659</v>
      </c>
      <c r="R36" s="40" t="s">
        <v>660</v>
      </c>
      <c r="S36" s="27" t="str">
        <f>VLOOKUP(C36,'Список ТЗ'!$B$2:$E$457,4,FALSE)</f>
        <v>ГАЗ-2705</v>
      </c>
      <c r="T36" s="27" t="str">
        <f>VLOOKUP(C36,'Список ТЗ'!$B$2:$E$457,2,FALSE)</f>
        <v>АА 1196 ХН</v>
      </c>
      <c r="U36" s="27" t="str">
        <f>VLOOKUP(C36,'Список ТЗ'!$B$2:$E$457,3,FALSE)</f>
        <v>АА 2636 КХ</v>
      </c>
      <c r="V36" s="27">
        <f>SEARCH(Q36,P36)</f>
        <v>25</v>
      </c>
      <c r="W36" s="27">
        <f>LEN(Q36)</f>
        <v>8</v>
      </c>
      <c r="X36" s="27" t="e">
        <f>VLOOKUP(C36,'Перелік до списання'!$B$2:$B$207,1,FALSE)</f>
        <v>#N/A</v>
      </c>
    </row>
    <row r="37" spans="1:24" ht="33" customHeight="1" x14ac:dyDescent="0.2">
      <c r="A37" s="33">
        <v>136905</v>
      </c>
      <c r="B37" s="34" t="s">
        <v>661</v>
      </c>
      <c r="C37" s="35" t="s">
        <v>662</v>
      </c>
      <c r="D37" s="36">
        <v>105</v>
      </c>
      <c r="E37" s="34" t="s">
        <v>552</v>
      </c>
      <c r="F37" s="35" t="s">
        <v>29</v>
      </c>
      <c r="G37" s="42">
        <v>106695.82</v>
      </c>
      <c r="H37" s="42">
        <v>1778.26</v>
      </c>
      <c r="I37" s="42">
        <v>104917.56</v>
      </c>
      <c r="J37" s="39" t="s">
        <v>663</v>
      </c>
      <c r="K37" s="39" t="s">
        <v>553</v>
      </c>
      <c r="L37" s="36">
        <v>58</v>
      </c>
      <c r="M37" s="34" t="s">
        <v>554</v>
      </c>
      <c r="N37" s="34" t="s">
        <v>555</v>
      </c>
      <c r="O37" s="40" t="str">
        <f t="shared" si="0"/>
        <v>ГАЗ-330232-288 вант.малотон.№АА 2216 ХВ</v>
      </c>
      <c r="P37" s="40" t="s">
        <v>664</v>
      </c>
      <c r="Q37" s="40" t="s">
        <v>665</v>
      </c>
      <c r="R37" s="40" t="s">
        <v>666</v>
      </c>
      <c r="S37" s="27" t="str">
        <f>VLOOKUP(C37,'Список ТЗ'!$B$2:$E$457,4,FALSE)</f>
        <v>ГАЗ-330232-288</v>
      </c>
      <c r="T37" s="27" t="str">
        <f>VLOOKUP(C37,'Список ТЗ'!$B$2:$E$457,2,FALSE)</f>
        <v>АА 2216 ХВ</v>
      </c>
      <c r="U37" s="27" t="str">
        <f>VLOOKUP(C37,'Список ТЗ'!$B$2:$E$457,3,FALSE)</f>
        <v>АА 8681 КТ</v>
      </c>
      <c r="V37" s="27">
        <f t="shared" ref="V37:V41" si="1">SEARCH(Q37,P37)</f>
        <v>29</v>
      </c>
      <c r="W37" s="27">
        <f t="shared" ref="W37:W41" si="2">LEN(Q37)</f>
        <v>8</v>
      </c>
      <c r="X37" s="27" t="e">
        <f>VLOOKUP(C37,'Перелік до списання'!$B$2:$B$207,1,FALSE)</f>
        <v>#N/A</v>
      </c>
    </row>
    <row r="38" spans="1:24" ht="33" customHeight="1" x14ac:dyDescent="0.2">
      <c r="A38" s="33">
        <v>136906</v>
      </c>
      <c r="B38" s="34" t="s">
        <v>667</v>
      </c>
      <c r="C38" s="35" t="s">
        <v>668</v>
      </c>
      <c r="D38" s="36">
        <v>105</v>
      </c>
      <c r="E38" s="34" t="s">
        <v>552</v>
      </c>
      <c r="F38" s="35" t="s">
        <v>29</v>
      </c>
      <c r="G38" s="42">
        <v>111945.82</v>
      </c>
      <c r="H38" s="42">
        <v>1865.76</v>
      </c>
      <c r="I38" s="42">
        <v>110080.06</v>
      </c>
      <c r="J38" s="39" t="s">
        <v>663</v>
      </c>
      <c r="K38" s="39" t="s">
        <v>553</v>
      </c>
      <c r="L38" s="36">
        <v>58</v>
      </c>
      <c r="M38" s="34" t="s">
        <v>554</v>
      </c>
      <c r="N38" s="34" t="s">
        <v>555</v>
      </c>
      <c r="O38" s="40" t="str">
        <f t="shared" si="0"/>
        <v>ГАЗ-330232-288 вант.малотон.№АА 2237 ХВ</v>
      </c>
      <c r="P38" s="40" t="s">
        <v>669</v>
      </c>
      <c r="Q38" s="40" t="s">
        <v>670</v>
      </c>
      <c r="R38" s="40" t="s">
        <v>671</v>
      </c>
      <c r="S38" s="27" t="str">
        <f>VLOOKUP(C38,'Список ТЗ'!$B$2:$E$457,4,FALSE)</f>
        <v>ГАЗ-330232-288</v>
      </c>
      <c r="T38" s="27" t="str">
        <f>VLOOKUP(C38,'Список ТЗ'!$B$2:$E$457,2,FALSE)</f>
        <v>АА 2237 ХВ</v>
      </c>
      <c r="U38" s="27" t="str">
        <f>VLOOKUP(C38,'Список ТЗ'!$B$2:$E$457,3,FALSE)</f>
        <v>АА 8680 КТ</v>
      </c>
      <c r="V38" s="27">
        <f t="shared" si="1"/>
        <v>29</v>
      </c>
      <c r="W38" s="27">
        <f t="shared" si="2"/>
        <v>8</v>
      </c>
      <c r="X38" s="27" t="e">
        <f>VLOOKUP(C38,'Перелік до списання'!$B$2:$B$207,1,FALSE)</f>
        <v>#N/A</v>
      </c>
    </row>
    <row r="39" spans="1:24" ht="33" customHeight="1" x14ac:dyDescent="0.2">
      <c r="A39" s="33">
        <v>136907</v>
      </c>
      <c r="B39" s="34" t="s">
        <v>672</v>
      </c>
      <c r="C39" s="35" t="s">
        <v>673</v>
      </c>
      <c r="D39" s="36">
        <v>105</v>
      </c>
      <c r="E39" s="34" t="s">
        <v>552</v>
      </c>
      <c r="F39" s="35" t="s">
        <v>29</v>
      </c>
      <c r="G39" s="42">
        <v>81862.820000000007</v>
      </c>
      <c r="H39" s="42">
        <v>1364.38</v>
      </c>
      <c r="I39" s="42">
        <v>80498.44</v>
      </c>
      <c r="J39" s="39" t="s">
        <v>674</v>
      </c>
      <c r="K39" s="39" t="s">
        <v>553</v>
      </c>
      <c r="L39" s="36">
        <v>58</v>
      </c>
      <c r="M39" s="34" t="s">
        <v>554</v>
      </c>
      <c r="N39" s="34" t="s">
        <v>555</v>
      </c>
      <c r="O39" s="40" t="str">
        <f t="shared" si="0"/>
        <v>ГАЗ-2752 вантажопасажирський  №АА 2203 ХВ</v>
      </c>
      <c r="P39" s="40" t="s">
        <v>675</v>
      </c>
      <c r="Q39" s="40" t="s">
        <v>676</v>
      </c>
      <c r="R39" s="40" t="s">
        <v>677</v>
      </c>
      <c r="S39" s="27" t="str">
        <f>VLOOKUP(C39,'Список ТЗ'!$B$2:$E$457,4,FALSE)</f>
        <v>ГАЗ-2752</v>
      </c>
      <c r="T39" s="27" t="str">
        <f>VLOOKUP(C39,'Список ТЗ'!$B$2:$E$457,2,FALSE)</f>
        <v>АА 2203 ХВ</v>
      </c>
      <c r="U39" s="27" t="str">
        <f>VLOOKUP(C39,'Список ТЗ'!$B$2:$E$457,3,FALSE)</f>
        <v>АА 4988 КТ</v>
      </c>
      <c r="V39" s="27">
        <f t="shared" si="1"/>
        <v>29</v>
      </c>
      <c r="W39" s="27">
        <f t="shared" si="2"/>
        <v>8</v>
      </c>
      <c r="X39" s="27" t="e">
        <f>VLOOKUP(C39,'Перелік до списання'!$B$2:$B$207,1,FALSE)</f>
        <v>#N/A</v>
      </c>
    </row>
    <row r="40" spans="1:24" ht="21.95" customHeight="1" x14ac:dyDescent="0.2">
      <c r="A40" s="33">
        <v>136908</v>
      </c>
      <c r="B40" s="34" t="s">
        <v>678</v>
      </c>
      <c r="C40" s="35" t="s">
        <v>679</v>
      </c>
      <c r="D40" s="36">
        <v>105</v>
      </c>
      <c r="E40" s="34" t="s">
        <v>552</v>
      </c>
      <c r="F40" s="35" t="s">
        <v>29</v>
      </c>
      <c r="G40" s="42">
        <v>82445.820000000007</v>
      </c>
      <c r="H40" s="43">
        <v>1374.1</v>
      </c>
      <c r="I40" s="42">
        <v>81071.72</v>
      </c>
      <c r="J40" s="39" t="s">
        <v>680</v>
      </c>
      <c r="K40" s="39" t="s">
        <v>553</v>
      </c>
      <c r="L40" s="36">
        <v>58</v>
      </c>
      <c r="M40" s="34" t="s">
        <v>554</v>
      </c>
      <c r="N40" s="34" t="s">
        <v>555</v>
      </c>
      <c r="O40" s="40" t="str">
        <f t="shared" si="0"/>
        <v>ГАЗ-2705 вант.пас.№АА 2205 ХВ</v>
      </c>
      <c r="P40" s="40" t="s">
        <v>681</v>
      </c>
      <c r="Q40" s="40" t="s">
        <v>682</v>
      </c>
      <c r="R40" s="40" t="s">
        <v>683</v>
      </c>
      <c r="S40" s="27" t="str">
        <f>VLOOKUP(C40,'Список ТЗ'!$B$2:$E$457,4,FALSE)</f>
        <v>ГАЗ-2705</v>
      </c>
      <c r="T40" s="27" t="str">
        <f>VLOOKUP(C40,'Список ТЗ'!$B$2:$E$457,2,FALSE)</f>
        <v>АА 2205 ХВ</v>
      </c>
      <c r="U40" s="27" t="str">
        <f>VLOOKUP(C40,'Список ТЗ'!$B$2:$E$457,3,FALSE)</f>
        <v>АА 7496 ОМ</v>
      </c>
      <c r="V40" s="27">
        <f t="shared" si="1"/>
        <v>19</v>
      </c>
      <c r="W40" s="27">
        <f t="shared" si="2"/>
        <v>8</v>
      </c>
      <c r="X40" s="27" t="e">
        <f>VLOOKUP(C40,'Перелік до списання'!$B$2:$B$207,1,FALSE)</f>
        <v>#N/A</v>
      </c>
    </row>
    <row r="41" spans="1:24" ht="33" customHeight="1" x14ac:dyDescent="0.2">
      <c r="A41" s="33">
        <v>136909</v>
      </c>
      <c r="B41" s="34" t="s">
        <v>684</v>
      </c>
      <c r="C41" s="35" t="s">
        <v>685</v>
      </c>
      <c r="D41" s="36">
        <v>105</v>
      </c>
      <c r="E41" s="34" t="s">
        <v>552</v>
      </c>
      <c r="F41" s="35" t="s">
        <v>29</v>
      </c>
      <c r="G41" s="42">
        <v>85695.82</v>
      </c>
      <c r="H41" s="42">
        <v>1428.26</v>
      </c>
      <c r="I41" s="42">
        <v>84267.56</v>
      </c>
      <c r="J41" s="39" t="s">
        <v>680</v>
      </c>
      <c r="K41" s="39" t="s">
        <v>553</v>
      </c>
      <c r="L41" s="36">
        <v>58</v>
      </c>
      <c r="M41" s="34" t="s">
        <v>554</v>
      </c>
      <c r="N41" s="34" t="s">
        <v>555</v>
      </c>
      <c r="O41" s="40" t="str">
        <f t="shared" si="0"/>
        <v>ГАЗ-2705 вант.спец.авар.№АА 2219 ХВ</v>
      </c>
      <c r="P41" s="40" t="s">
        <v>686</v>
      </c>
      <c r="Q41" s="40" t="s">
        <v>687</v>
      </c>
      <c r="R41" s="40" t="s">
        <v>688</v>
      </c>
      <c r="S41" s="27" t="str">
        <f>VLOOKUP(C41,'Список ТЗ'!$B$2:$E$457,4,FALSE)</f>
        <v>ГАЗ-2705</v>
      </c>
      <c r="T41" s="27" t="str">
        <f>VLOOKUP(C41,'Список ТЗ'!$B$2:$E$457,2,FALSE)</f>
        <v>АА 2219 ХВ</v>
      </c>
      <c r="U41" s="27" t="str">
        <f>VLOOKUP(C41,'Список ТЗ'!$B$2:$E$457,3,FALSE)</f>
        <v>АА 7811 ОМ</v>
      </c>
      <c r="V41" s="27">
        <f t="shared" si="1"/>
        <v>25</v>
      </c>
      <c r="W41" s="27">
        <f t="shared" si="2"/>
        <v>8</v>
      </c>
      <c r="X41" s="27" t="e">
        <f>VLOOKUP(C41,'Перелік до списання'!$B$2:$B$207,1,FALSE)</f>
        <v>#N/A</v>
      </c>
    </row>
    <row r="42" spans="1:24" ht="33" customHeight="1" x14ac:dyDescent="0.2">
      <c r="A42" s="33">
        <v>136910</v>
      </c>
      <c r="B42" s="34" t="s">
        <v>689</v>
      </c>
      <c r="C42" s="35" t="s">
        <v>690</v>
      </c>
      <c r="D42" s="36">
        <v>105</v>
      </c>
      <c r="E42" s="34" t="s">
        <v>552</v>
      </c>
      <c r="F42" s="35" t="s">
        <v>29</v>
      </c>
      <c r="G42" s="42">
        <v>66195.820000000007</v>
      </c>
      <c r="H42" s="42">
        <v>1103.26</v>
      </c>
      <c r="I42" s="42">
        <v>65092.56</v>
      </c>
      <c r="J42" s="39" t="s">
        <v>691</v>
      </c>
      <c r="K42" s="39" t="s">
        <v>553</v>
      </c>
      <c r="L42" s="36">
        <v>58</v>
      </c>
      <c r="M42" s="34" t="s">
        <v>554</v>
      </c>
      <c r="N42" s="34" t="s">
        <v>555</v>
      </c>
      <c r="O42" s="40" t="str">
        <f t="shared" si="0"/>
        <v>ГАЗ-2217-404 "  Соболь" ( ЕВРО-2) держ.№ АА 1193 ХН</v>
      </c>
      <c r="P42" s="40" t="s">
        <v>692</v>
      </c>
      <c r="Q42" s="40" t="e">
        <v>#N/A</v>
      </c>
      <c r="R42" s="40" t="e">
        <v>#N/A</v>
      </c>
      <c r="S42" s="27" t="e">
        <f>VLOOKUP(C42,'Список ТЗ'!$B$2:$B$457,1,FALSE)</f>
        <v>#N/A</v>
      </c>
      <c r="T42" s="27" t="e">
        <f>VLOOKUP(C42,'Список ТЗ'!$B$2:$E$457,2,FALSE)</f>
        <v>#N/A</v>
      </c>
      <c r="U42" s="27" t="e">
        <f>VLOOKUP(C42,'Список ТЗ'!$B$2:$E$457,3,FALSE)</f>
        <v>#N/A</v>
      </c>
      <c r="X42" s="27" t="e">
        <f>VLOOKUP(C42,'Перелік до списання'!$B$2:$B$207,1,FALSE)</f>
        <v>#N/A</v>
      </c>
    </row>
    <row r="43" spans="1:24" ht="21.95" customHeight="1" x14ac:dyDescent="0.2">
      <c r="A43" s="33">
        <v>136911</v>
      </c>
      <c r="B43" s="34" t="s">
        <v>693</v>
      </c>
      <c r="C43" s="35" t="s">
        <v>694</v>
      </c>
      <c r="D43" s="36">
        <v>105</v>
      </c>
      <c r="E43" s="34" t="s">
        <v>552</v>
      </c>
      <c r="F43" s="35" t="s">
        <v>29</v>
      </c>
      <c r="G43" s="42">
        <v>440613.42</v>
      </c>
      <c r="H43" s="42">
        <v>7343.56</v>
      </c>
      <c r="I43" s="42">
        <v>433269.86</v>
      </c>
      <c r="J43" s="39" t="s">
        <v>695</v>
      </c>
      <c r="K43" s="39" t="s">
        <v>553</v>
      </c>
      <c r="L43" s="36">
        <v>58</v>
      </c>
      <c r="M43" s="34" t="s">
        <v>554</v>
      </c>
      <c r="N43" s="34" t="s">
        <v>555</v>
      </c>
      <c r="O43" s="40" t="str">
        <f t="shared" si="0"/>
        <v>КАМАЗ-5511 самоскид № 7456 ТР</v>
      </c>
      <c r="P43" s="40" t="s">
        <v>696</v>
      </c>
      <c r="Q43" s="40" t="e">
        <v>#N/A</v>
      </c>
      <c r="R43" s="40" t="e">
        <v>#N/A</v>
      </c>
      <c r="S43" s="27" t="e">
        <f>VLOOKUP(C43,'Список ТЗ'!$B$2:$B$457,1,FALSE)</f>
        <v>#N/A</v>
      </c>
      <c r="T43" s="27" t="e">
        <f>VLOOKUP(C43,'Список ТЗ'!$B$2:$E$457,2,FALSE)</f>
        <v>#N/A</v>
      </c>
      <c r="U43" s="27" t="e">
        <f>VLOOKUP(C43,'Список ТЗ'!$B$2:$E$457,3,FALSE)</f>
        <v>#N/A</v>
      </c>
      <c r="X43" s="27" t="e">
        <f>VLOOKUP(C43,'Перелік до списання'!$B$2:$B$207,1,FALSE)</f>
        <v>#N/A</v>
      </c>
    </row>
    <row r="44" spans="1:24" ht="33" customHeight="1" x14ac:dyDescent="0.2">
      <c r="A44" s="33">
        <v>136912</v>
      </c>
      <c r="B44" s="34" t="s">
        <v>697</v>
      </c>
      <c r="C44" s="35" t="s">
        <v>698</v>
      </c>
      <c r="D44" s="36">
        <v>105</v>
      </c>
      <c r="E44" s="34" t="s">
        <v>552</v>
      </c>
      <c r="F44" s="35" t="s">
        <v>29</v>
      </c>
      <c r="G44" s="42">
        <v>586113.42000000004</v>
      </c>
      <c r="H44" s="42">
        <v>9768.56</v>
      </c>
      <c r="I44" s="42">
        <v>576344.86</v>
      </c>
      <c r="J44" s="39" t="s">
        <v>699</v>
      </c>
      <c r="K44" s="39" t="s">
        <v>553</v>
      </c>
      <c r="L44" s="36">
        <v>58</v>
      </c>
      <c r="M44" s="34" t="s">
        <v>554</v>
      </c>
      <c r="N44" s="34" t="s">
        <v>555</v>
      </c>
      <c r="O44" s="40" t="str">
        <f t="shared" si="0"/>
        <v>Автокран КТА-18.01 на шасі МАЗ-533702-240 - УЗМ  №АА1186 ХН</v>
      </c>
      <c r="P44" s="40" t="s">
        <v>700</v>
      </c>
      <c r="Q44" s="40" t="s">
        <v>701</v>
      </c>
      <c r="R44" s="40" t="s">
        <v>702</v>
      </c>
      <c r="S44" s="27" t="str">
        <f>VLOOKUP(C44,'Список ТЗ'!$B$2:$E$457,4,FALSE)</f>
        <v>МАЗ-533702 КТА 18.01</v>
      </c>
      <c r="T44" s="27" t="str">
        <f>VLOOKUP(C44,'Список ТЗ'!$B$2:$E$457,2,FALSE)</f>
        <v>АА 1186 ХН</v>
      </c>
      <c r="U44" s="27" t="str">
        <f>VLOOKUP(C44,'Список ТЗ'!$B$2:$E$457,3,FALSE)</f>
        <v>АА 5866 ЕН</v>
      </c>
      <c r="V44" s="27">
        <f t="shared" ref="V44:V65" si="3">SEARCH(Q44,P44)</f>
        <v>43</v>
      </c>
      <c r="W44" s="27">
        <f t="shared" ref="W44:W65" si="4">LEN(Q44)</f>
        <v>8</v>
      </c>
      <c r="X44" s="27" t="e">
        <f>VLOOKUP(C44,'Перелік до списання'!$B$2:$B$207,1,FALSE)</f>
        <v>#N/A</v>
      </c>
    </row>
    <row r="45" spans="1:24" ht="21.95" customHeight="1" x14ac:dyDescent="0.2">
      <c r="A45" s="33">
        <v>136913</v>
      </c>
      <c r="B45" s="34" t="s">
        <v>703</v>
      </c>
      <c r="C45" s="35" t="s">
        <v>704</v>
      </c>
      <c r="D45" s="36">
        <v>105</v>
      </c>
      <c r="E45" s="34" t="s">
        <v>552</v>
      </c>
      <c r="F45" s="35" t="s">
        <v>29</v>
      </c>
      <c r="G45" s="42">
        <v>59612.82</v>
      </c>
      <c r="H45" s="37">
        <v>993.55</v>
      </c>
      <c r="I45" s="42">
        <v>58619.27</v>
      </c>
      <c r="J45" s="39" t="s">
        <v>705</v>
      </c>
      <c r="K45" s="39" t="s">
        <v>553</v>
      </c>
      <c r="L45" s="36">
        <v>58</v>
      </c>
      <c r="M45" s="34" t="s">
        <v>554</v>
      </c>
      <c r="N45" s="34" t="s">
        <v>555</v>
      </c>
      <c r="O45" s="40" t="str">
        <f t="shared" si="0"/>
        <v>ГАЗ-2705-438 № АА 2209 ХВ</v>
      </c>
      <c r="P45" s="40" t="s">
        <v>706</v>
      </c>
      <c r="Q45" s="40" t="s">
        <v>707</v>
      </c>
      <c r="R45" s="40" t="s">
        <v>708</v>
      </c>
      <c r="S45" s="27" t="str">
        <f>VLOOKUP(C45,'Список ТЗ'!$B$2:$E$457,4,FALSE)</f>
        <v>ГАЗ-2705-438</v>
      </c>
      <c r="T45" s="27" t="str">
        <f>VLOOKUP(C45,'Список ТЗ'!$B$2:$E$457,2,FALSE)</f>
        <v>АА 2209 ХВ</v>
      </c>
      <c r="U45" s="27" t="str">
        <f>VLOOKUP(C45,'Список ТЗ'!$B$2:$E$457,3,FALSE)</f>
        <v>АА 7620 ІА</v>
      </c>
      <c r="V45" s="27">
        <f t="shared" si="3"/>
        <v>14</v>
      </c>
      <c r="W45" s="27">
        <f t="shared" si="4"/>
        <v>8</v>
      </c>
      <c r="X45" s="27" t="e">
        <f>VLOOKUP(C45,'Перелік до списання'!$B$2:$B$207,1,FALSE)</f>
        <v>#N/A</v>
      </c>
    </row>
    <row r="46" spans="1:24" ht="33" customHeight="1" x14ac:dyDescent="0.2">
      <c r="A46" s="33">
        <v>136914</v>
      </c>
      <c r="B46" s="34" t="s">
        <v>709</v>
      </c>
      <c r="C46" s="35" t="s">
        <v>710</v>
      </c>
      <c r="D46" s="36">
        <v>105</v>
      </c>
      <c r="E46" s="34" t="s">
        <v>552</v>
      </c>
      <c r="F46" s="35" t="s">
        <v>29</v>
      </c>
      <c r="G46" s="42">
        <v>460445.82</v>
      </c>
      <c r="H46" s="43">
        <v>7674.1</v>
      </c>
      <c r="I46" s="42">
        <v>452771.72</v>
      </c>
      <c r="J46" s="39" t="s">
        <v>705</v>
      </c>
      <c r="K46" s="39" t="s">
        <v>553</v>
      </c>
      <c r="L46" s="36">
        <v>58</v>
      </c>
      <c r="M46" s="34" t="s">
        <v>554</v>
      </c>
      <c r="N46" s="34" t="s">
        <v>555</v>
      </c>
      <c r="O46" s="40" t="str">
        <f t="shared" si="0"/>
        <v>ГАЗ-2705-438  "Спец.аварійна" №АА 2231 ХВ</v>
      </c>
      <c r="P46" s="40" t="s">
        <v>711</v>
      </c>
      <c r="Q46" s="40" t="s">
        <v>712</v>
      </c>
      <c r="R46" s="40" t="s">
        <v>713</v>
      </c>
      <c r="S46" s="27" t="str">
        <f>VLOOKUP(C46,'Список ТЗ'!$B$2:$E$457,4,FALSE)</f>
        <v>ГАЗ-2705-438</v>
      </c>
      <c r="T46" s="27" t="str">
        <f>VLOOKUP(C46,'Список ТЗ'!$B$2:$E$457,2,FALSE)</f>
        <v>АА 2231 ХВ</v>
      </c>
      <c r="U46" s="27" t="str">
        <f>VLOOKUP(C46,'Список ТЗ'!$B$2:$E$457,3,FALSE)</f>
        <v>АА 1652 ІВ</v>
      </c>
      <c r="V46" s="27">
        <f t="shared" si="3"/>
        <v>29</v>
      </c>
      <c r="W46" s="27">
        <f t="shared" si="4"/>
        <v>8</v>
      </c>
      <c r="X46" s="27" t="e">
        <f>VLOOKUP(C46,'Перелік до списання'!$B$2:$B$207,1,FALSE)</f>
        <v>#N/A</v>
      </c>
    </row>
    <row r="47" spans="1:24" ht="21.95" customHeight="1" x14ac:dyDescent="0.2">
      <c r="A47" s="33">
        <v>136915</v>
      </c>
      <c r="B47" s="34" t="s">
        <v>714</v>
      </c>
      <c r="C47" s="35" t="s">
        <v>715</v>
      </c>
      <c r="D47" s="36">
        <v>105</v>
      </c>
      <c r="E47" s="34" t="s">
        <v>552</v>
      </c>
      <c r="F47" s="35" t="s">
        <v>29</v>
      </c>
      <c r="G47" s="42">
        <v>231195.82</v>
      </c>
      <c r="H47" s="42">
        <v>3853.26</v>
      </c>
      <c r="I47" s="42">
        <v>227342.56</v>
      </c>
      <c r="J47" s="39" t="s">
        <v>716</v>
      </c>
      <c r="K47" s="39" t="s">
        <v>553</v>
      </c>
      <c r="L47" s="36">
        <v>58</v>
      </c>
      <c r="M47" s="34" t="s">
        <v>554</v>
      </c>
      <c r="N47" s="34" t="s">
        <v>555</v>
      </c>
      <c r="O47" s="40" t="str">
        <f t="shared" si="0"/>
        <v>МАЗ-555102-220 - УЗМ  №АА 1162 ХН</v>
      </c>
      <c r="P47" s="40" t="s">
        <v>717</v>
      </c>
      <c r="Q47" s="40" t="s">
        <v>718</v>
      </c>
      <c r="R47" s="40" t="s">
        <v>719</v>
      </c>
      <c r="S47" s="27" t="str">
        <f>VLOOKUP(C47,'Список ТЗ'!$B$2:$E$457,4,FALSE)</f>
        <v>МАЗ-555102-220</v>
      </c>
      <c r="T47" s="27" t="str">
        <f>VLOOKUP(C47,'Список ТЗ'!$B$2:$E$457,2,FALSE)</f>
        <v>АА 1162 ХН</v>
      </c>
      <c r="U47" s="27" t="str">
        <f>VLOOKUP(C47,'Список ТЗ'!$B$2:$E$457,3,FALSE)</f>
        <v>АА 5736 НТ</v>
      </c>
      <c r="V47" s="27">
        <f t="shared" si="3"/>
        <v>20</v>
      </c>
      <c r="W47" s="27">
        <f t="shared" si="4"/>
        <v>8</v>
      </c>
      <c r="X47" s="27" t="e">
        <f>VLOOKUP(C47,'Перелік до списання'!$B$2:$B$207,1,FALSE)</f>
        <v>#N/A</v>
      </c>
    </row>
    <row r="48" spans="1:24" ht="21.95" customHeight="1" x14ac:dyDescent="0.2">
      <c r="A48" s="33">
        <v>136916</v>
      </c>
      <c r="B48" s="34" t="s">
        <v>720</v>
      </c>
      <c r="C48" s="35" t="s">
        <v>721</v>
      </c>
      <c r="D48" s="36">
        <v>105</v>
      </c>
      <c r="E48" s="34" t="s">
        <v>552</v>
      </c>
      <c r="F48" s="35" t="s">
        <v>29</v>
      </c>
      <c r="G48" s="42">
        <v>67113.42</v>
      </c>
      <c r="H48" s="42">
        <v>1118.56</v>
      </c>
      <c r="I48" s="42">
        <v>65994.86</v>
      </c>
      <c r="J48" s="39" t="s">
        <v>722</v>
      </c>
      <c r="K48" s="39" t="s">
        <v>553</v>
      </c>
      <c r="L48" s="36">
        <v>58</v>
      </c>
      <c r="M48" s="34" t="s">
        <v>554</v>
      </c>
      <c r="N48" s="34" t="s">
        <v>555</v>
      </c>
      <c r="O48" s="40" t="str">
        <f t="shared" si="0"/>
        <v>ГАЗ-2705-222  №АА 2215 ХВ</v>
      </c>
      <c r="P48" s="40" t="s">
        <v>723</v>
      </c>
      <c r="Q48" s="40" t="s">
        <v>724</v>
      </c>
      <c r="R48" s="40" t="s">
        <v>725</v>
      </c>
      <c r="S48" s="27" t="str">
        <f>VLOOKUP(C48,'Список ТЗ'!$B$2:$E$457,4,FALSE)</f>
        <v>ГАЗ-2752 ВП-6</v>
      </c>
      <c r="T48" s="27" t="str">
        <f>VLOOKUP(C48,'Список ТЗ'!$B$2:$E$457,2,FALSE)</f>
        <v>АА 2215 ХВ</v>
      </c>
      <c r="U48" s="27" t="str">
        <f>VLOOKUP(C48,'Список ТЗ'!$B$2:$E$457,3,FALSE)</f>
        <v>АА 5213 ВК</v>
      </c>
      <c r="V48" s="27">
        <f t="shared" si="3"/>
        <v>14</v>
      </c>
      <c r="W48" s="27">
        <f t="shared" si="4"/>
        <v>8</v>
      </c>
      <c r="X48" s="27" t="e">
        <f>VLOOKUP(C48,'Перелік до списання'!$B$2:$B$207,1,FALSE)</f>
        <v>#N/A</v>
      </c>
    </row>
    <row r="49" spans="1:24" ht="21.95" customHeight="1" x14ac:dyDescent="0.2">
      <c r="A49" s="33">
        <v>136917</v>
      </c>
      <c r="B49" s="34" t="s">
        <v>726</v>
      </c>
      <c r="C49" s="35" t="s">
        <v>727</v>
      </c>
      <c r="D49" s="36">
        <v>105</v>
      </c>
      <c r="E49" s="34" t="s">
        <v>552</v>
      </c>
      <c r="F49" s="35" t="s">
        <v>29</v>
      </c>
      <c r="G49" s="42">
        <v>60529.42</v>
      </c>
      <c r="H49" s="42">
        <v>1008.82</v>
      </c>
      <c r="I49" s="43">
        <v>59520.6</v>
      </c>
      <c r="J49" s="39" t="s">
        <v>728</v>
      </c>
      <c r="K49" s="39" t="s">
        <v>553</v>
      </c>
      <c r="L49" s="36">
        <v>58</v>
      </c>
      <c r="M49" s="34" t="s">
        <v>554</v>
      </c>
      <c r="N49" s="34" t="s">
        <v>555</v>
      </c>
      <c r="O49" s="40" t="str">
        <f t="shared" si="0"/>
        <v>ГАЗ-33023-212 №АА 1169 ХН</v>
      </c>
      <c r="P49" s="40" t="s">
        <v>729</v>
      </c>
      <c r="Q49" s="40" t="s">
        <v>730</v>
      </c>
      <c r="R49" s="40" t="s">
        <v>731</v>
      </c>
      <c r="S49" s="27" t="str">
        <f>VLOOKUP(C49,'Список ТЗ'!$B$2:$E$457,4,FALSE)</f>
        <v>ГАЗ-33023</v>
      </c>
      <c r="T49" s="27" t="str">
        <f>VLOOKUP(C49,'Список ТЗ'!$B$2:$E$457,2,FALSE)</f>
        <v>АА 1169 ХН</v>
      </c>
      <c r="U49" s="27" t="str">
        <f>VLOOKUP(C49,'Список ТЗ'!$B$2:$E$457,3,FALSE)</f>
        <v>АА 1674 АК</v>
      </c>
      <c r="V49" s="27">
        <f t="shared" si="3"/>
        <v>15</v>
      </c>
      <c r="W49" s="27">
        <f t="shared" si="4"/>
        <v>8</v>
      </c>
      <c r="X49" s="27" t="e">
        <f>VLOOKUP(C49,'Перелік до списання'!$B$2:$B$207,1,FALSE)</f>
        <v>#N/A</v>
      </c>
    </row>
    <row r="50" spans="1:24" ht="33" customHeight="1" x14ac:dyDescent="0.2">
      <c r="A50" s="33">
        <v>136918</v>
      </c>
      <c r="B50" s="34" t="s">
        <v>732</v>
      </c>
      <c r="C50" s="35" t="s">
        <v>733</v>
      </c>
      <c r="D50" s="36">
        <v>105</v>
      </c>
      <c r="E50" s="34" t="s">
        <v>552</v>
      </c>
      <c r="F50" s="35" t="s">
        <v>29</v>
      </c>
      <c r="G50" s="42">
        <v>338778.82</v>
      </c>
      <c r="H50" s="42">
        <v>5646.31</v>
      </c>
      <c r="I50" s="42">
        <v>333132.51</v>
      </c>
      <c r="J50" s="39" t="s">
        <v>734</v>
      </c>
      <c r="K50" s="39" t="s">
        <v>553</v>
      </c>
      <c r="L50" s="36">
        <v>58</v>
      </c>
      <c r="M50" s="34" t="s">
        <v>554</v>
      </c>
      <c r="N50" s="34" t="s">
        <v>555</v>
      </c>
      <c r="O50" s="40" t="str">
        <f t="shared" si="0"/>
        <v>ГАЗ-3309-354  спец.аварійна з кузовом фургон №АА 1174 ХН</v>
      </c>
      <c r="P50" s="40" t="s">
        <v>735</v>
      </c>
      <c r="Q50" s="40" t="s">
        <v>736</v>
      </c>
      <c r="R50" s="40" t="s">
        <v>737</v>
      </c>
      <c r="S50" s="27" t="str">
        <f>VLOOKUP(C50,'Список ТЗ'!$B$2:$E$457,4,FALSE)</f>
        <v>ГАЗ-3309</v>
      </c>
      <c r="T50" s="27" t="str">
        <f>VLOOKUP(C50,'Список ТЗ'!$B$2:$E$457,2,FALSE)</f>
        <v>АА 1174 ХН</v>
      </c>
      <c r="U50" s="27" t="str">
        <f>VLOOKUP(C50,'Список ТЗ'!$B$2:$E$457,3,FALSE)</f>
        <v>АА 1872 ІВ</v>
      </c>
      <c r="V50" s="27">
        <f t="shared" si="3"/>
        <v>41</v>
      </c>
      <c r="W50" s="27">
        <f t="shared" si="4"/>
        <v>8</v>
      </c>
      <c r="X50" s="27" t="e">
        <f>VLOOKUP(C50,'Перелік до списання'!$B$2:$B$207,1,FALSE)</f>
        <v>#N/A</v>
      </c>
    </row>
    <row r="51" spans="1:24" ht="21.95" customHeight="1" x14ac:dyDescent="0.2">
      <c r="A51" s="33">
        <v>136919</v>
      </c>
      <c r="B51" s="34" t="s">
        <v>738</v>
      </c>
      <c r="C51" s="35" t="s">
        <v>739</v>
      </c>
      <c r="D51" s="36">
        <v>105</v>
      </c>
      <c r="E51" s="34" t="s">
        <v>552</v>
      </c>
      <c r="F51" s="35" t="s">
        <v>29</v>
      </c>
      <c r="G51" s="42">
        <v>232278.82</v>
      </c>
      <c r="H51" s="42">
        <v>3871.31</v>
      </c>
      <c r="I51" s="42">
        <v>228407.51</v>
      </c>
      <c r="J51" s="39" t="s">
        <v>740</v>
      </c>
      <c r="K51" s="39" t="s">
        <v>553</v>
      </c>
      <c r="L51" s="36">
        <v>58</v>
      </c>
      <c r="M51" s="34" t="s">
        <v>554</v>
      </c>
      <c r="N51" s="34" t="s">
        <v>555</v>
      </c>
      <c r="O51" s="40" t="str">
        <f t="shared" si="0"/>
        <v>КАМАЗ-55111-011-02 шасі №АА 2217 ХВ</v>
      </c>
      <c r="P51" s="40" t="s">
        <v>741</v>
      </c>
      <c r="Q51" s="40" t="s">
        <v>742</v>
      </c>
      <c r="R51" s="40" t="s">
        <v>743</v>
      </c>
      <c r="S51" s="27" t="str">
        <f>VLOOKUP(C51,'Список ТЗ'!$B$2:$E$457,4,FALSE)</f>
        <v>КАМАЗ-55111</v>
      </c>
      <c r="T51" s="27" t="str">
        <f>VLOOKUP(C51,'Список ТЗ'!$B$2:$E$457,2,FALSE)</f>
        <v>АА 2217 ХВ</v>
      </c>
      <c r="U51" s="27" t="str">
        <f>VLOOKUP(C51,'Список ТЗ'!$B$2:$E$457,3,FALSE)</f>
        <v>АА 7300 ВА</v>
      </c>
      <c r="V51" s="27">
        <f t="shared" si="3"/>
        <v>24</v>
      </c>
      <c r="W51" s="27">
        <f t="shared" si="4"/>
        <v>8</v>
      </c>
      <c r="X51" s="27" t="e">
        <f>VLOOKUP(C51,'Перелік до списання'!$B$2:$B$207,1,FALSE)</f>
        <v>#N/A</v>
      </c>
    </row>
    <row r="52" spans="1:24" ht="21.95" customHeight="1" x14ac:dyDescent="0.2">
      <c r="A52" s="33">
        <v>136920</v>
      </c>
      <c r="B52" s="34" t="s">
        <v>744</v>
      </c>
      <c r="C52" s="35" t="s">
        <v>745</v>
      </c>
      <c r="D52" s="36">
        <v>105</v>
      </c>
      <c r="E52" s="34" t="s">
        <v>552</v>
      </c>
      <c r="F52" s="35" t="s">
        <v>29</v>
      </c>
      <c r="G52" s="42">
        <v>345363.42</v>
      </c>
      <c r="H52" s="42">
        <v>5756.06</v>
      </c>
      <c r="I52" s="42">
        <v>339607.36</v>
      </c>
      <c r="J52" s="39" t="s">
        <v>746</v>
      </c>
      <c r="K52" s="39" t="s">
        <v>553</v>
      </c>
      <c r="L52" s="36">
        <v>58</v>
      </c>
      <c r="M52" s="34" t="s">
        <v>554</v>
      </c>
      <c r="N52" s="34" t="s">
        <v>555</v>
      </c>
      <c r="O52" s="40" t="str">
        <f t="shared" si="0"/>
        <v>КАМАЗ-53229 автокран КС-55712 №22032 КА</v>
      </c>
      <c r="P52" s="40" t="s">
        <v>747</v>
      </c>
      <c r="Q52" s="40" t="s">
        <v>748</v>
      </c>
      <c r="R52" s="40">
        <v>0</v>
      </c>
      <c r="S52" s="27" t="str">
        <f>VLOOKUP(C52,'Список ТЗ'!$B$2:$E$457,4,FALSE)</f>
        <v>КАМАЗ-53229А КС 55712-2-N</v>
      </c>
      <c r="T52" s="27" t="str">
        <f>VLOOKUP(C52,'Список ТЗ'!$B$2:$E$457,2,FALSE)</f>
        <v>22032 КА</v>
      </c>
      <c r="U52" s="27">
        <f>VLOOKUP(C52,'Список ТЗ'!$B$2:$E$457,3,FALSE)</f>
        <v>0</v>
      </c>
      <c r="V52" s="27">
        <f t="shared" si="3"/>
        <v>29</v>
      </c>
      <c r="W52" s="27">
        <f t="shared" si="4"/>
        <v>7</v>
      </c>
      <c r="X52" s="27" t="e">
        <f>VLOOKUP(C52,'Перелік до списання'!$B$2:$B$207,1,FALSE)</f>
        <v>#N/A</v>
      </c>
    </row>
    <row r="53" spans="1:24" ht="21.95" customHeight="1" x14ac:dyDescent="0.2">
      <c r="A53" s="33">
        <v>136921</v>
      </c>
      <c r="B53" s="34" t="s">
        <v>749</v>
      </c>
      <c r="C53" s="35" t="s">
        <v>750</v>
      </c>
      <c r="D53" s="36">
        <v>105</v>
      </c>
      <c r="E53" s="34" t="s">
        <v>552</v>
      </c>
      <c r="F53" s="35" t="s">
        <v>29</v>
      </c>
      <c r="G53" s="42">
        <v>129195.82</v>
      </c>
      <c r="H53" s="42">
        <v>2153.2600000000002</v>
      </c>
      <c r="I53" s="42">
        <v>127042.56</v>
      </c>
      <c r="J53" s="39" t="s">
        <v>751</v>
      </c>
      <c r="K53" s="39" t="s">
        <v>553</v>
      </c>
      <c r="L53" s="36">
        <v>58</v>
      </c>
      <c r="M53" s="34" t="s">
        <v>554</v>
      </c>
      <c r="N53" s="34" t="s">
        <v>555</v>
      </c>
      <c r="O53" s="40" t="str">
        <f t="shared" si="0"/>
        <v>КАМАЗ-55111 самоскид №АА 1182 ХН</v>
      </c>
      <c r="P53" s="40" t="s">
        <v>752</v>
      </c>
      <c r="Q53" s="40" t="s">
        <v>753</v>
      </c>
      <c r="R53" s="40" t="s">
        <v>754</v>
      </c>
      <c r="S53" s="27" t="str">
        <f>VLOOKUP(C53,'Список ТЗ'!$B$2:$E$457,4,FALSE)</f>
        <v>КАМАЗ-55111</v>
      </c>
      <c r="T53" s="27" t="str">
        <f>VLOOKUP(C53,'Список ТЗ'!$B$2:$E$457,2,FALSE)</f>
        <v>АА 1182 ХН</v>
      </c>
      <c r="U53" s="27" t="str">
        <f>VLOOKUP(C53,'Список ТЗ'!$B$2:$E$457,3,FALSE)</f>
        <v>АА 1611 АІ</v>
      </c>
      <c r="V53" s="27">
        <f t="shared" si="3"/>
        <v>21</v>
      </c>
      <c r="W53" s="27">
        <f t="shared" si="4"/>
        <v>8</v>
      </c>
      <c r="X53" s="27" t="e">
        <f>VLOOKUP(C53,'Перелік до списання'!$B$2:$B$207,1,FALSE)</f>
        <v>#N/A</v>
      </c>
    </row>
    <row r="54" spans="1:24" ht="21.95" customHeight="1" x14ac:dyDescent="0.2">
      <c r="A54" s="33">
        <v>136922</v>
      </c>
      <c r="B54" s="34" t="s">
        <v>755</v>
      </c>
      <c r="C54" s="35" t="s">
        <v>756</v>
      </c>
      <c r="D54" s="36">
        <v>105</v>
      </c>
      <c r="E54" s="34" t="s">
        <v>552</v>
      </c>
      <c r="F54" s="35" t="s">
        <v>29</v>
      </c>
      <c r="G54" s="42">
        <v>146695.82</v>
      </c>
      <c r="H54" s="42">
        <v>2444.9299999999998</v>
      </c>
      <c r="I54" s="42">
        <v>144250.89000000001</v>
      </c>
      <c r="J54" s="39" t="s">
        <v>757</v>
      </c>
      <c r="K54" s="39" t="s">
        <v>553</v>
      </c>
      <c r="L54" s="36">
        <v>58</v>
      </c>
      <c r="M54" s="34" t="s">
        <v>554</v>
      </c>
      <c r="N54" s="34" t="s">
        <v>555</v>
      </c>
      <c r="O54" s="40" t="str">
        <f t="shared" si="0"/>
        <v>МАЗ-5551 самоскид №2214 ХВ</v>
      </c>
      <c r="P54" s="40" t="s">
        <v>758</v>
      </c>
      <c r="Q54" s="40" t="s">
        <v>759</v>
      </c>
      <c r="R54" s="40" t="s">
        <v>760</v>
      </c>
      <c r="S54" s="27" t="str">
        <f>VLOOKUP(C54,'Список ТЗ'!$B$2:$E$457,4,FALSE)</f>
        <v>МАЗ-5551</v>
      </c>
      <c r="T54" s="27" t="str">
        <f>VLOOKUP(C54,'Список ТЗ'!$B$2:$E$457,2,FALSE)</f>
        <v>АА 2214 ХВ</v>
      </c>
      <c r="U54" s="27" t="str">
        <f>VLOOKUP(C54,'Список ТЗ'!$B$2:$E$457,3,FALSE)</f>
        <v>13948 КА</v>
      </c>
      <c r="V54" s="27" t="e">
        <f>SEARCH(R54,P54)</f>
        <v>#VALUE!</v>
      </c>
      <c r="W54" s="27">
        <f t="shared" si="4"/>
        <v>8</v>
      </c>
      <c r="X54" s="27" t="e">
        <f>VLOOKUP(C54,'Перелік до списання'!$B$2:$B$207,1,FALSE)</f>
        <v>#N/A</v>
      </c>
    </row>
    <row r="55" spans="1:24" ht="21.95" customHeight="1" x14ac:dyDescent="0.2">
      <c r="A55" s="33">
        <v>136923</v>
      </c>
      <c r="B55" s="34" t="s">
        <v>761</v>
      </c>
      <c r="C55" s="35" t="s">
        <v>762</v>
      </c>
      <c r="D55" s="36">
        <v>105</v>
      </c>
      <c r="E55" s="34" t="s">
        <v>552</v>
      </c>
      <c r="F55" s="35" t="s">
        <v>29</v>
      </c>
      <c r="G55" s="42">
        <v>146695.82</v>
      </c>
      <c r="H55" s="42">
        <v>2444.9299999999998</v>
      </c>
      <c r="I55" s="42">
        <v>144250.89000000001</v>
      </c>
      <c r="J55" s="39" t="s">
        <v>757</v>
      </c>
      <c r="K55" s="39" t="s">
        <v>553</v>
      </c>
      <c r="L55" s="36">
        <v>58</v>
      </c>
      <c r="M55" s="34" t="s">
        <v>554</v>
      </c>
      <c r="N55" s="34" t="s">
        <v>555</v>
      </c>
      <c r="O55" s="40" t="str">
        <f t="shared" si="0"/>
        <v>МАЗ-5551 самоскид №2238 ХВ</v>
      </c>
      <c r="P55" s="40" t="s">
        <v>763</v>
      </c>
      <c r="Q55" s="40" t="s">
        <v>764</v>
      </c>
      <c r="R55" s="40" t="s">
        <v>765</v>
      </c>
      <c r="S55" s="27" t="str">
        <f>VLOOKUP(C55,'Список ТЗ'!$B$2:$E$457,4,FALSE)</f>
        <v>МАЗ-5551</v>
      </c>
      <c r="T55" s="27" t="str">
        <f>VLOOKUP(C55,'Список ТЗ'!$B$2:$E$457,2,FALSE)</f>
        <v>АА 2238 ХВ</v>
      </c>
      <c r="U55" s="27" t="str">
        <f>VLOOKUP(C55,'Список ТЗ'!$B$2:$E$457,3,FALSE)</f>
        <v>13949 КА</v>
      </c>
      <c r="V55" s="27" t="e">
        <f t="shared" ref="V55:V56" si="5">SEARCH(R55,P55)</f>
        <v>#VALUE!</v>
      </c>
      <c r="W55" s="27">
        <f t="shared" si="4"/>
        <v>8</v>
      </c>
      <c r="X55" s="27" t="e">
        <f>VLOOKUP(C55,'Перелік до списання'!$B$2:$B$207,1,FALSE)</f>
        <v>#N/A</v>
      </c>
    </row>
    <row r="56" spans="1:24" ht="21.95" customHeight="1" x14ac:dyDescent="0.2">
      <c r="A56" s="33">
        <v>136924</v>
      </c>
      <c r="B56" s="34" t="s">
        <v>766</v>
      </c>
      <c r="C56" s="35" t="s">
        <v>767</v>
      </c>
      <c r="D56" s="36">
        <v>105</v>
      </c>
      <c r="E56" s="34" t="s">
        <v>552</v>
      </c>
      <c r="F56" s="35" t="s">
        <v>29</v>
      </c>
      <c r="G56" s="42">
        <v>146695.82</v>
      </c>
      <c r="H56" s="42">
        <v>2444.9299999999998</v>
      </c>
      <c r="I56" s="42">
        <v>144250.89000000001</v>
      </c>
      <c r="J56" s="39" t="s">
        <v>757</v>
      </c>
      <c r="K56" s="39" t="s">
        <v>553</v>
      </c>
      <c r="L56" s="36">
        <v>58</v>
      </c>
      <c r="M56" s="34" t="s">
        <v>554</v>
      </c>
      <c r="N56" s="34" t="s">
        <v>555</v>
      </c>
      <c r="O56" s="40" t="str">
        <f t="shared" si="0"/>
        <v>МАЗ-5551 самоскид № 2264 ХВ</v>
      </c>
      <c r="P56" s="40" t="s">
        <v>768</v>
      </c>
      <c r="Q56" s="40" t="s">
        <v>769</v>
      </c>
      <c r="R56" s="40" t="s">
        <v>770</v>
      </c>
      <c r="S56" s="27" t="str">
        <f>VLOOKUP(C56,'Список ТЗ'!$B$2:$E$457,4,FALSE)</f>
        <v>МАЗ-5551</v>
      </c>
      <c r="T56" s="27" t="str">
        <f>VLOOKUP(C56,'Список ТЗ'!$B$2:$E$457,2,FALSE)</f>
        <v>АА 2264 ХВ</v>
      </c>
      <c r="U56" s="27" t="str">
        <f>VLOOKUP(C56,'Список ТЗ'!$B$2:$E$457,3,FALSE)</f>
        <v>13950 КА</v>
      </c>
      <c r="V56" s="27" t="e">
        <f t="shared" si="5"/>
        <v>#VALUE!</v>
      </c>
      <c r="W56" s="27">
        <f t="shared" si="4"/>
        <v>8</v>
      </c>
      <c r="X56" s="27" t="e">
        <f>VLOOKUP(C56,'Перелік до списання'!$B$2:$B$207,1,FALSE)</f>
        <v>#N/A</v>
      </c>
    </row>
    <row r="57" spans="1:24" ht="21.95" customHeight="1" x14ac:dyDescent="0.2">
      <c r="A57" s="33">
        <v>136925</v>
      </c>
      <c r="B57" s="34" t="s">
        <v>771</v>
      </c>
      <c r="C57" s="35" t="s">
        <v>772</v>
      </c>
      <c r="D57" s="36">
        <v>105</v>
      </c>
      <c r="E57" s="34" t="s">
        <v>552</v>
      </c>
      <c r="F57" s="35" t="s">
        <v>29</v>
      </c>
      <c r="G57" s="42">
        <v>835612.82</v>
      </c>
      <c r="H57" s="42">
        <v>13926.88</v>
      </c>
      <c r="I57" s="42">
        <v>821685.94</v>
      </c>
      <c r="J57" s="39" t="s">
        <v>773</v>
      </c>
      <c r="K57" s="39" t="s">
        <v>553</v>
      </c>
      <c r="L57" s="36">
        <v>58</v>
      </c>
      <c r="M57" s="34" t="s">
        <v>554</v>
      </c>
      <c r="N57" s="34" t="s">
        <v>555</v>
      </c>
      <c r="O57" s="40" t="str">
        <f t="shared" si="0"/>
        <v>АВТОКРАН КС-45719-5А  МАЗ-5337А2 №АА 2243 ХВ</v>
      </c>
      <c r="P57" s="40" t="s">
        <v>774</v>
      </c>
      <c r="Q57" s="40" t="s">
        <v>775</v>
      </c>
      <c r="R57" s="40" t="s">
        <v>776</v>
      </c>
      <c r="S57" s="27" t="str">
        <f>VLOOKUP(C57,'Список ТЗ'!$B$2:$E$457,4,FALSE)</f>
        <v>МАЗ-5337 А2-346 КС-45719-5А</v>
      </c>
      <c r="T57" s="27" t="str">
        <f>VLOOKUP(C57,'Список ТЗ'!$B$2:$E$457,2,FALSE)</f>
        <v>АА 2243 ХВ</v>
      </c>
      <c r="U57" s="27" t="str">
        <f>VLOOKUP(C57,'Список ТЗ'!$B$2:$E$457,3,FALSE)</f>
        <v>АА 3602 КР</v>
      </c>
      <c r="V57" s="27">
        <f t="shared" si="3"/>
        <v>31</v>
      </c>
      <c r="W57" s="27">
        <f t="shared" si="4"/>
        <v>8</v>
      </c>
      <c r="X57" s="27" t="e">
        <f>VLOOKUP(C57,'Перелік до списання'!$B$2:$B$207,1,FALSE)</f>
        <v>#N/A</v>
      </c>
    </row>
    <row r="58" spans="1:24" ht="21.95" customHeight="1" x14ac:dyDescent="0.2">
      <c r="A58" s="33">
        <v>4221</v>
      </c>
      <c r="B58" s="34" t="s">
        <v>67</v>
      </c>
      <c r="C58" s="35" t="s">
        <v>245</v>
      </c>
      <c r="D58" s="36">
        <v>105</v>
      </c>
      <c r="E58" s="34" t="s">
        <v>552</v>
      </c>
      <c r="F58" s="35" t="s">
        <v>29</v>
      </c>
      <c r="G58" s="38">
        <v>1</v>
      </c>
      <c r="H58" s="37">
        <v>0.25</v>
      </c>
      <c r="I58" s="37">
        <v>0.75</v>
      </c>
      <c r="J58" s="39" t="s">
        <v>437</v>
      </c>
      <c r="K58" s="39" t="s">
        <v>65</v>
      </c>
      <c r="L58" s="36">
        <v>52</v>
      </c>
      <c r="M58" s="34" t="s">
        <v>777</v>
      </c>
      <c r="N58" s="34" t="s">
        <v>778</v>
      </c>
      <c r="O58" s="40" t="str">
        <f t="shared" si="0"/>
        <v>ГАЗ-33023 грузопассаж. №08776 КА</v>
      </c>
      <c r="P58" s="40" t="s">
        <v>779</v>
      </c>
      <c r="Q58" s="40" t="s">
        <v>780</v>
      </c>
      <c r="R58" s="40">
        <v>0</v>
      </c>
      <c r="S58" s="27" t="str">
        <f>VLOOKUP(C58,'Список ТЗ'!$B$2:$E$457,4,FALSE)</f>
        <v>ГАЗ-33023</v>
      </c>
      <c r="T58" s="27" t="str">
        <f>VLOOKUP(C58,'Список ТЗ'!$B$2:$E$457,2,FALSE)</f>
        <v>08776 КА</v>
      </c>
      <c r="U58" s="27">
        <f>VLOOKUP(C58,'Список ТЗ'!$B$2:$E$457,3,FALSE)</f>
        <v>0</v>
      </c>
      <c r="V58" s="27">
        <f t="shared" si="3"/>
        <v>23</v>
      </c>
      <c r="W58" s="27">
        <f t="shared" si="4"/>
        <v>7</v>
      </c>
      <c r="X58" s="27" t="str">
        <f>VLOOKUP(C58,'Перелік до списання'!$B$2:$B$207,1,FALSE)</f>
        <v>СЕА-10500007580/000</v>
      </c>
    </row>
    <row r="59" spans="1:24" ht="21.95" customHeight="1" x14ac:dyDescent="0.2">
      <c r="A59" s="33">
        <v>4222</v>
      </c>
      <c r="B59" s="34" t="s">
        <v>68</v>
      </c>
      <c r="C59" s="35" t="s">
        <v>246</v>
      </c>
      <c r="D59" s="36">
        <v>105</v>
      </c>
      <c r="E59" s="34" t="s">
        <v>552</v>
      </c>
      <c r="F59" s="35" t="s">
        <v>29</v>
      </c>
      <c r="G59" s="38">
        <v>1</v>
      </c>
      <c r="H59" s="37">
        <v>0.25</v>
      </c>
      <c r="I59" s="37">
        <v>0.75</v>
      </c>
      <c r="J59" s="39" t="s">
        <v>438</v>
      </c>
      <c r="K59" s="39" t="s">
        <v>65</v>
      </c>
      <c r="L59" s="36">
        <v>52</v>
      </c>
      <c r="M59" s="34" t="s">
        <v>777</v>
      </c>
      <c r="N59" s="34" t="s">
        <v>778</v>
      </c>
      <c r="O59" s="40" t="str">
        <f t="shared" si="0"/>
        <v>ЗИЛ-130 груз.платформа №39464 КА</v>
      </c>
      <c r="P59" s="40" t="s">
        <v>781</v>
      </c>
      <c r="Q59" s="40" t="s">
        <v>782</v>
      </c>
      <c r="R59" s="40">
        <v>0</v>
      </c>
      <c r="S59" s="27" t="str">
        <f>VLOOKUP(C59,'Список ТЗ'!$B$2:$E$457,4,FALSE)</f>
        <v>ЗИЛ-130</v>
      </c>
      <c r="T59" s="27" t="str">
        <f>VLOOKUP(C59,'Список ТЗ'!$B$2:$E$457,2,FALSE)</f>
        <v>39464 КА</v>
      </c>
      <c r="U59" s="27">
        <f>VLOOKUP(C59,'Список ТЗ'!$B$2:$E$457,3,FALSE)</f>
        <v>0</v>
      </c>
      <c r="V59" s="27">
        <f t="shared" si="3"/>
        <v>23</v>
      </c>
      <c r="W59" s="27">
        <f t="shared" si="4"/>
        <v>7</v>
      </c>
      <c r="X59" s="27" t="str">
        <f>VLOOKUP(C59,'Перелік до списання'!$B$2:$B$207,1,FALSE)</f>
        <v>СЕА-10500007645/000</v>
      </c>
    </row>
    <row r="60" spans="1:24" ht="21.95" customHeight="1" x14ac:dyDescent="0.2">
      <c r="A60" s="33">
        <v>4223</v>
      </c>
      <c r="B60" s="34" t="s">
        <v>69</v>
      </c>
      <c r="C60" s="35" t="s">
        <v>247</v>
      </c>
      <c r="D60" s="36">
        <v>105</v>
      </c>
      <c r="E60" s="34" t="s">
        <v>552</v>
      </c>
      <c r="F60" s="35" t="s">
        <v>29</v>
      </c>
      <c r="G60" s="42">
        <v>137431.94</v>
      </c>
      <c r="H60" s="42">
        <v>69861.23</v>
      </c>
      <c r="I60" s="42">
        <v>67570.710000000006</v>
      </c>
      <c r="J60" s="39" t="s">
        <v>439</v>
      </c>
      <c r="K60" s="39" t="s">
        <v>65</v>
      </c>
      <c r="L60" s="36">
        <v>52</v>
      </c>
      <c r="M60" s="34" t="s">
        <v>777</v>
      </c>
      <c r="N60" s="34" t="s">
        <v>778</v>
      </c>
      <c r="O60" s="40" t="str">
        <f t="shared" si="0"/>
        <v>ЗИЛ-131 спец.фургон  №08983 КА</v>
      </c>
      <c r="P60" s="40" t="s">
        <v>783</v>
      </c>
      <c r="Q60" s="40" t="s">
        <v>784</v>
      </c>
      <c r="R60" s="40" t="s">
        <v>785</v>
      </c>
      <c r="S60" s="27" t="str">
        <f>VLOOKUP(C60,'Список ТЗ'!$B$2:$E$457,4,FALSE)</f>
        <v>ЗИЛ-131 НА</v>
      </c>
      <c r="T60" s="27" t="str">
        <f>VLOOKUP(C60,'Список ТЗ'!$B$2:$E$457,2,FALSE)</f>
        <v>АА 9167 ТХ</v>
      </c>
      <c r="U60" s="27" t="str">
        <f>VLOOKUP(C60,'Список ТЗ'!$B$2:$E$457,3,FALSE)</f>
        <v>08983 КА</v>
      </c>
      <c r="V60" s="27">
        <f>SEARCH(R60,P60)</f>
        <v>20</v>
      </c>
      <c r="W60" s="27">
        <f t="shared" si="4"/>
        <v>8</v>
      </c>
      <c r="X60" s="27" t="str">
        <f>VLOOKUP(C60,'Перелік до списання'!$B$2:$B$207,1,FALSE)</f>
        <v>СЕА-10500075361/001</v>
      </c>
    </row>
    <row r="61" spans="1:24" ht="21.95" customHeight="1" x14ac:dyDescent="0.2">
      <c r="A61" s="33">
        <v>4224</v>
      </c>
      <c r="B61" s="34" t="s">
        <v>70</v>
      </c>
      <c r="C61" s="35" t="s">
        <v>248</v>
      </c>
      <c r="D61" s="36">
        <v>105</v>
      </c>
      <c r="E61" s="34" t="s">
        <v>552</v>
      </c>
      <c r="F61" s="35" t="s">
        <v>29</v>
      </c>
      <c r="G61" s="38">
        <v>1</v>
      </c>
      <c r="H61" s="37">
        <v>0.25</v>
      </c>
      <c r="I61" s="37">
        <v>0.75</v>
      </c>
      <c r="J61" s="39" t="s">
        <v>59</v>
      </c>
      <c r="K61" s="39" t="s">
        <v>65</v>
      </c>
      <c r="L61" s="36">
        <v>52</v>
      </c>
      <c r="M61" s="34" t="s">
        <v>777</v>
      </c>
      <c r="N61" s="34" t="s">
        <v>778</v>
      </c>
      <c r="O61" s="40" t="str">
        <f t="shared" si="0"/>
        <v>ГАЗ-330210 грузобортовой №19543 КА</v>
      </c>
      <c r="P61" s="40" t="s">
        <v>786</v>
      </c>
      <c r="Q61" s="40" t="s">
        <v>787</v>
      </c>
      <c r="R61" s="40">
        <v>0</v>
      </c>
      <c r="S61" s="27" t="str">
        <f>VLOOKUP(C61,'Список ТЗ'!$B$2:$E$457,4,FALSE)</f>
        <v>ГАЗ-330210</v>
      </c>
      <c r="T61" s="27" t="str">
        <f>VLOOKUP(C61,'Список ТЗ'!$B$2:$E$457,2,FALSE)</f>
        <v>19543 КА</v>
      </c>
      <c r="U61" s="27">
        <f>VLOOKUP(C61,'Список ТЗ'!$B$2:$E$457,3,FALSE)</f>
        <v>0</v>
      </c>
      <c r="V61" s="27">
        <f t="shared" si="3"/>
        <v>25</v>
      </c>
      <c r="W61" s="27">
        <f t="shared" si="4"/>
        <v>7</v>
      </c>
      <c r="X61" s="27" t="str">
        <f>VLOOKUP(C61,'Перелік до списання'!$B$2:$B$207,1,FALSE)</f>
        <v>СЕА-10500007527/000</v>
      </c>
    </row>
    <row r="62" spans="1:24" ht="11.1" customHeight="1" x14ac:dyDescent="0.2">
      <c r="A62" s="33">
        <v>4225</v>
      </c>
      <c r="B62" s="34" t="s">
        <v>71</v>
      </c>
      <c r="C62" s="35" t="s">
        <v>249</v>
      </c>
      <c r="D62" s="36">
        <v>105</v>
      </c>
      <c r="E62" s="34" t="s">
        <v>552</v>
      </c>
      <c r="F62" s="35" t="s">
        <v>29</v>
      </c>
      <c r="G62" s="38">
        <v>1</v>
      </c>
      <c r="H62" s="37">
        <v>0.25</v>
      </c>
      <c r="I62" s="37">
        <v>0.75</v>
      </c>
      <c r="J62" s="39" t="s">
        <v>440</v>
      </c>
      <c r="K62" s="39" t="s">
        <v>65</v>
      </c>
      <c r="L62" s="36">
        <v>52</v>
      </c>
      <c r="M62" s="34" t="s">
        <v>777</v>
      </c>
      <c r="N62" s="34" t="s">
        <v>778</v>
      </c>
      <c r="O62" s="40" t="str">
        <f t="shared" si="0"/>
        <v>ЗИЛ-5301 №12075 КА</v>
      </c>
      <c r="P62" s="40" t="s">
        <v>788</v>
      </c>
      <c r="Q62" s="40" t="s">
        <v>789</v>
      </c>
      <c r="R62" s="40">
        <v>0</v>
      </c>
      <c r="S62" s="27" t="str">
        <f>VLOOKUP(C62,'Список ТЗ'!$B$2:$E$457,4,FALSE)</f>
        <v>ЗИЛ-5301</v>
      </c>
      <c r="T62" s="27" t="str">
        <f>VLOOKUP(C62,'Список ТЗ'!$B$2:$E$457,2,FALSE)</f>
        <v>12075 КА</v>
      </c>
      <c r="U62" s="27">
        <f>VLOOKUP(C62,'Список ТЗ'!$B$2:$E$457,3,FALSE)</f>
        <v>0</v>
      </c>
      <c r="V62" s="27">
        <f t="shared" si="3"/>
        <v>10</v>
      </c>
      <c r="W62" s="27">
        <f t="shared" si="4"/>
        <v>7</v>
      </c>
      <c r="X62" s="27" t="str">
        <f>VLOOKUP(C62,'Перелік до списання'!$B$2:$B$207,1,FALSE)</f>
        <v>СЕА-10500013002/001</v>
      </c>
    </row>
    <row r="63" spans="1:24" ht="21.95" customHeight="1" x14ac:dyDescent="0.2">
      <c r="A63" s="33">
        <v>4229</v>
      </c>
      <c r="B63" s="34" t="s">
        <v>72</v>
      </c>
      <c r="C63" s="35" t="s">
        <v>250</v>
      </c>
      <c r="D63" s="36">
        <v>105</v>
      </c>
      <c r="E63" s="34" t="s">
        <v>552</v>
      </c>
      <c r="F63" s="35" t="s">
        <v>29</v>
      </c>
      <c r="G63" s="38">
        <v>1</v>
      </c>
      <c r="H63" s="37">
        <v>0.25</v>
      </c>
      <c r="I63" s="37">
        <v>0.75</v>
      </c>
      <c r="J63" s="39" t="s">
        <v>441</v>
      </c>
      <c r="K63" s="39" t="s">
        <v>65</v>
      </c>
      <c r="L63" s="36">
        <v>52</v>
      </c>
      <c r="M63" s="34" t="s">
        <v>777</v>
      </c>
      <c r="N63" s="34" t="s">
        <v>778</v>
      </c>
      <c r="O63" s="40" t="str">
        <f t="shared" si="0"/>
        <v>ГАЗ-2705 грузовой фургон №00543 КА</v>
      </c>
      <c r="P63" s="40" t="s">
        <v>790</v>
      </c>
      <c r="Q63" s="40" t="s">
        <v>791</v>
      </c>
      <c r="R63" s="40">
        <v>0</v>
      </c>
      <c r="S63" s="27" t="str">
        <f>VLOOKUP(C63,'Список ТЗ'!$B$2:$E$457,4,FALSE)</f>
        <v>ГАЗ-2705</v>
      </c>
      <c r="T63" s="27" t="str">
        <f>VLOOKUP(C63,'Список ТЗ'!$B$2:$E$457,2,FALSE)</f>
        <v>00543 КА</v>
      </c>
      <c r="U63" s="27">
        <f>VLOOKUP(C63,'Список ТЗ'!$B$2:$E$457,3,FALSE)</f>
        <v>0</v>
      </c>
      <c r="V63" s="27">
        <f t="shared" si="3"/>
        <v>24</v>
      </c>
      <c r="W63" s="27">
        <f t="shared" si="4"/>
        <v>7</v>
      </c>
      <c r="X63" s="27" t="str">
        <f>VLOOKUP(C63,'Перелік до списання'!$B$2:$B$207,1,FALSE)</f>
        <v>СЕА-10500007528/000</v>
      </c>
    </row>
    <row r="64" spans="1:24" ht="21.95" customHeight="1" x14ac:dyDescent="0.2">
      <c r="A64" s="33">
        <v>4241</v>
      </c>
      <c r="B64" s="34" t="s">
        <v>73</v>
      </c>
      <c r="C64" s="35" t="s">
        <v>251</v>
      </c>
      <c r="D64" s="36">
        <v>105</v>
      </c>
      <c r="E64" s="34" t="s">
        <v>552</v>
      </c>
      <c r="F64" s="35" t="s">
        <v>29</v>
      </c>
      <c r="G64" s="38">
        <v>1</v>
      </c>
      <c r="H64" s="37">
        <v>0.25</v>
      </c>
      <c r="I64" s="37">
        <v>0.75</v>
      </c>
      <c r="J64" s="39" t="s">
        <v>442</v>
      </c>
      <c r="K64" s="39" t="s">
        <v>65</v>
      </c>
      <c r="L64" s="36">
        <v>52</v>
      </c>
      <c r="M64" s="34" t="s">
        <v>777</v>
      </c>
      <c r="N64" s="34" t="s">
        <v>778</v>
      </c>
      <c r="O64" s="40" t="str">
        <f t="shared" si="0"/>
        <v>УРАЛ-5557 автокран №6446 КИУ</v>
      </c>
      <c r="P64" s="40" t="s">
        <v>792</v>
      </c>
      <c r="Q64" s="40" t="s">
        <v>793</v>
      </c>
      <c r="R64" s="40">
        <v>0</v>
      </c>
      <c r="S64" s="27" t="str">
        <f>VLOOKUP(C64,'Список ТЗ'!$B$2:$E$457,4,FALSE)</f>
        <v>УРАЛ 5557 КС-3574</v>
      </c>
      <c r="T64" s="27" t="str">
        <f>VLOOKUP(C64,'Список ТЗ'!$B$2:$E$457,2,FALSE)</f>
        <v>6446 КИУ</v>
      </c>
      <c r="U64" s="27">
        <f>VLOOKUP(C64,'Список ТЗ'!$B$2:$E$457,3,FALSE)</f>
        <v>0</v>
      </c>
      <c r="V64" s="27">
        <f t="shared" si="3"/>
        <v>19</v>
      </c>
      <c r="W64" s="27">
        <f t="shared" si="4"/>
        <v>7</v>
      </c>
      <c r="X64" s="27" t="str">
        <f>VLOOKUP(C64,'Перелік до списання'!$B$2:$B$207,1,FALSE)</f>
        <v>СЕА-10500000002/001</v>
      </c>
    </row>
    <row r="65" spans="1:24" ht="21.95" customHeight="1" x14ac:dyDescent="0.2">
      <c r="A65" s="33">
        <v>4242</v>
      </c>
      <c r="B65" s="34" t="s">
        <v>74</v>
      </c>
      <c r="C65" s="35" t="s">
        <v>252</v>
      </c>
      <c r="D65" s="36">
        <v>105</v>
      </c>
      <c r="E65" s="34" t="s">
        <v>552</v>
      </c>
      <c r="F65" s="35" t="s">
        <v>29</v>
      </c>
      <c r="G65" s="38">
        <v>1</v>
      </c>
      <c r="H65" s="37">
        <v>0.25</v>
      </c>
      <c r="I65" s="37">
        <v>0.75</v>
      </c>
      <c r="J65" s="39" t="s">
        <v>442</v>
      </c>
      <c r="K65" s="39" t="s">
        <v>65</v>
      </c>
      <c r="L65" s="36">
        <v>52</v>
      </c>
      <c r="M65" s="34" t="s">
        <v>777</v>
      </c>
      <c r="N65" s="34" t="s">
        <v>778</v>
      </c>
      <c r="O65" s="40" t="str">
        <f t="shared" si="0"/>
        <v>УРАЛ-5557 автокран №6445 КИУ</v>
      </c>
      <c r="P65" s="40" t="s">
        <v>794</v>
      </c>
      <c r="Q65" s="40" t="s">
        <v>795</v>
      </c>
      <c r="R65" s="40">
        <v>0</v>
      </c>
      <c r="S65" s="27" t="str">
        <f>VLOOKUP(C65,'Список ТЗ'!$B$2:$E$457,4,FALSE)</f>
        <v>УРАЛ 5557 КС-3574</v>
      </c>
      <c r="T65" s="27" t="str">
        <f>VLOOKUP(C65,'Список ТЗ'!$B$2:$E$457,2,FALSE)</f>
        <v>6445 КИУ</v>
      </c>
      <c r="U65" s="27">
        <f>VLOOKUP(C65,'Список ТЗ'!$B$2:$E$457,3,FALSE)</f>
        <v>0</v>
      </c>
      <c r="V65" s="27">
        <f t="shared" si="3"/>
        <v>19</v>
      </c>
      <c r="W65" s="27">
        <f t="shared" si="4"/>
        <v>7</v>
      </c>
      <c r="X65" s="27" t="str">
        <f>VLOOKUP(C65,'Перелік до списання'!$B$2:$B$207,1,FALSE)</f>
        <v>СЕА-10500000001/001</v>
      </c>
    </row>
    <row r="66" spans="1:24" ht="44.1" customHeight="1" x14ac:dyDescent="0.2">
      <c r="A66" s="33">
        <v>4250</v>
      </c>
      <c r="B66" s="34" t="s">
        <v>796</v>
      </c>
      <c r="C66" s="35" t="s">
        <v>797</v>
      </c>
      <c r="D66" s="36">
        <v>105</v>
      </c>
      <c r="E66" s="34" t="s">
        <v>552</v>
      </c>
      <c r="F66" s="35" t="s">
        <v>29</v>
      </c>
      <c r="G66" s="44">
        <v>1353900</v>
      </c>
      <c r="H66" s="43">
        <v>214367.5</v>
      </c>
      <c r="I66" s="43">
        <v>1139532.5</v>
      </c>
      <c r="J66" s="39" t="s">
        <v>798</v>
      </c>
      <c r="K66" s="39" t="s">
        <v>798</v>
      </c>
      <c r="L66" s="36">
        <v>100</v>
      </c>
      <c r="M66" s="34" t="s">
        <v>799</v>
      </c>
      <c r="N66" s="34" t="s">
        <v>555</v>
      </c>
      <c r="O66" s="40" t="str">
        <f t="shared" si="0"/>
        <v>Автомобіль спеціалізований на базі автомобіля Ford Transit V 363 куз. 0951</v>
      </c>
      <c r="P66" s="40" t="s">
        <v>800</v>
      </c>
      <c r="Q66" s="40" t="e">
        <v>#N/A</v>
      </c>
      <c r="R66" s="40" t="e">
        <v>#N/A</v>
      </c>
      <c r="S66" s="27" t="e">
        <f>VLOOKUP(C66,'Список ТЗ'!$B$2:$B$457,1,FALSE)</f>
        <v>#N/A</v>
      </c>
      <c r="T66" s="27" t="e">
        <f>VLOOKUP(C66,'Список ТЗ'!$B$2:$E$457,2,FALSE)</f>
        <v>#N/A</v>
      </c>
      <c r="U66" s="27" t="e">
        <f>VLOOKUP(C66,'Список ТЗ'!$B$2:$E$457,3,FALSE)</f>
        <v>#N/A</v>
      </c>
      <c r="X66" s="27" t="e">
        <f>VLOOKUP(C66,'Перелік до списання'!$B$2:$B$207,1,FALSE)</f>
        <v>#N/A</v>
      </c>
    </row>
    <row r="67" spans="1:24" ht="21.95" customHeight="1" x14ac:dyDescent="0.2">
      <c r="A67" s="33">
        <v>4253</v>
      </c>
      <c r="B67" s="34" t="s">
        <v>801</v>
      </c>
      <c r="C67" s="35" t="s">
        <v>802</v>
      </c>
      <c r="D67" s="36">
        <v>105</v>
      </c>
      <c r="E67" s="34" t="s">
        <v>552</v>
      </c>
      <c r="F67" s="35" t="s">
        <v>29</v>
      </c>
      <c r="G67" s="38">
        <v>1</v>
      </c>
      <c r="H67" s="38">
        <v>1</v>
      </c>
      <c r="I67" s="38">
        <v>0</v>
      </c>
      <c r="J67" s="39" t="s">
        <v>442</v>
      </c>
      <c r="K67" s="39" t="s">
        <v>803</v>
      </c>
      <c r="L67" s="36">
        <v>55</v>
      </c>
      <c r="M67" s="34" t="s">
        <v>777</v>
      </c>
      <c r="N67" s="34" t="s">
        <v>778</v>
      </c>
      <c r="O67" s="40" t="str">
        <f t="shared" si="0"/>
        <v>МАЗ 53371 029 грузовая платформа №6241 КИУ</v>
      </c>
      <c r="P67" s="40" t="s">
        <v>804</v>
      </c>
      <c r="Q67" s="40" t="s">
        <v>805</v>
      </c>
      <c r="R67" s="40">
        <v>0</v>
      </c>
      <c r="S67" s="27" t="str">
        <f>VLOOKUP(C67,'Список ТЗ'!$B$2:$E$457,4,FALSE)</f>
        <v>МАЗ-53371 029</v>
      </c>
      <c r="T67" s="27" t="str">
        <f>VLOOKUP(C67,'Список ТЗ'!$B$2:$E$457,2,FALSE)</f>
        <v>6241 КИУ</v>
      </c>
      <c r="U67" s="27">
        <f>VLOOKUP(C67,'Список ТЗ'!$B$2:$E$457,3,FALSE)</f>
        <v>0</v>
      </c>
      <c r="V67" s="27">
        <f t="shared" ref="V67:V78" si="6">SEARCH(Q67,P67)</f>
        <v>30</v>
      </c>
      <c r="W67" s="27">
        <f t="shared" ref="W67:W78" si="7">LEN(Q67)</f>
        <v>7</v>
      </c>
      <c r="X67" s="27" t="e">
        <f>VLOOKUP(C67,'Перелік до списання'!$B$2:$B$207,1,FALSE)</f>
        <v>#N/A</v>
      </c>
    </row>
    <row r="68" spans="1:24" ht="33" customHeight="1" x14ac:dyDescent="0.2">
      <c r="A68" s="33">
        <v>4254</v>
      </c>
      <c r="B68" s="34" t="s">
        <v>806</v>
      </c>
      <c r="C68" s="35" t="s">
        <v>807</v>
      </c>
      <c r="D68" s="36">
        <v>105</v>
      </c>
      <c r="E68" s="34" t="s">
        <v>552</v>
      </c>
      <c r="F68" s="35" t="s">
        <v>29</v>
      </c>
      <c r="G68" s="38">
        <v>1</v>
      </c>
      <c r="H68" s="38">
        <v>1</v>
      </c>
      <c r="I68" s="38">
        <v>0</v>
      </c>
      <c r="J68" s="39" t="s">
        <v>808</v>
      </c>
      <c r="K68" s="39" t="s">
        <v>803</v>
      </c>
      <c r="L68" s="36">
        <v>55</v>
      </c>
      <c r="M68" s="34" t="s">
        <v>777</v>
      </c>
      <c r="N68" s="34" t="s">
        <v>778</v>
      </c>
      <c r="O68" s="40" t="str">
        <f t="shared" si="0"/>
        <v>КАМАЗ-53213 контейнеровоз №АА 4805 АО</v>
      </c>
      <c r="P68" s="40" t="s">
        <v>809</v>
      </c>
      <c r="Q68" s="40" t="s">
        <v>810</v>
      </c>
      <c r="R68" s="40">
        <v>0</v>
      </c>
      <c r="S68" s="27" t="str">
        <f>VLOOKUP(C68,'Список ТЗ'!$B$2:$E$457,4,FALSE)</f>
        <v>КАМАЗ-53213</v>
      </c>
      <c r="T68" s="27" t="str">
        <f>VLOOKUP(C68,'Список ТЗ'!$B$2:$E$457,2,FALSE)</f>
        <v>АА 4805 АО</v>
      </c>
      <c r="U68" s="27">
        <f>VLOOKUP(C68,'Список ТЗ'!$B$2:$E$457,3,FALSE)</f>
        <v>0</v>
      </c>
      <c r="V68" s="27">
        <f t="shared" si="6"/>
        <v>26</v>
      </c>
      <c r="W68" s="27">
        <f t="shared" si="7"/>
        <v>8</v>
      </c>
      <c r="X68" s="27" t="e">
        <f>VLOOKUP(C68,'Перелік до списання'!$B$2:$B$207,1,FALSE)</f>
        <v>#N/A</v>
      </c>
    </row>
    <row r="69" spans="1:24" ht="33" customHeight="1" x14ac:dyDescent="0.2">
      <c r="A69" s="33">
        <v>4255</v>
      </c>
      <c r="B69" s="34" t="s">
        <v>811</v>
      </c>
      <c r="C69" s="35" t="s">
        <v>812</v>
      </c>
      <c r="D69" s="36">
        <v>105</v>
      </c>
      <c r="E69" s="34" t="s">
        <v>552</v>
      </c>
      <c r="F69" s="35" t="s">
        <v>29</v>
      </c>
      <c r="G69" s="38">
        <v>1</v>
      </c>
      <c r="H69" s="38">
        <v>1</v>
      </c>
      <c r="I69" s="38">
        <v>0</v>
      </c>
      <c r="J69" s="39" t="s">
        <v>813</v>
      </c>
      <c r="K69" s="39" t="s">
        <v>803</v>
      </c>
      <c r="L69" s="36">
        <v>55</v>
      </c>
      <c r="M69" s="34" t="s">
        <v>777</v>
      </c>
      <c r="N69" s="34" t="s">
        <v>778</v>
      </c>
      <c r="O69" s="40" t="str">
        <f t="shared" si="0"/>
        <v>ЗИЛ-431410 груз.платформа №16459 КА</v>
      </c>
      <c r="P69" s="40" t="s">
        <v>814</v>
      </c>
      <c r="Q69" s="40" t="s">
        <v>815</v>
      </c>
      <c r="R69" s="40">
        <v>0</v>
      </c>
      <c r="S69" s="27" t="str">
        <f>VLOOKUP(C69,'Список ТЗ'!$B$2:$E$457,4,FALSE)</f>
        <v>ЗИЛ-431410</v>
      </c>
      <c r="T69" s="27" t="str">
        <f>VLOOKUP(C69,'Список ТЗ'!$B$2:$E$457,2,FALSE)</f>
        <v>16459 КА</v>
      </c>
      <c r="U69" s="27">
        <f>VLOOKUP(C69,'Список ТЗ'!$B$2:$E$457,3,FALSE)</f>
        <v>0</v>
      </c>
      <c r="V69" s="27">
        <f t="shared" si="6"/>
        <v>26</v>
      </c>
      <c r="W69" s="27">
        <f t="shared" si="7"/>
        <v>7</v>
      </c>
      <c r="X69" s="27" t="e">
        <f>VLOOKUP(C69,'Перелік до списання'!$B$2:$B$207,1,FALSE)</f>
        <v>#N/A</v>
      </c>
    </row>
    <row r="70" spans="1:24" ht="21.95" customHeight="1" x14ac:dyDescent="0.2">
      <c r="A70" s="33">
        <v>4256</v>
      </c>
      <c r="B70" s="34" t="s">
        <v>75</v>
      </c>
      <c r="C70" s="35" t="s">
        <v>253</v>
      </c>
      <c r="D70" s="36">
        <v>105</v>
      </c>
      <c r="E70" s="34" t="s">
        <v>552</v>
      </c>
      <c r="F70" s="35" t="s">
        <v>29</v>
      </c>
      <c r="G70" s="42">
        <v>30315.87</v>
      </c>
      <c r="H70" s="42">
        <v>15410.55</v>
      </c>
      <c r="I70" s="42">
        <v>14905.32</v>
      </c>
      <c r="J70" s="39" t="s">
        <v>443</v>
      </c>
      <c r="K70" s="39" t="s">
        <v>65</v>
      </c>
      <c r="L70" s="36">
        <v>52</v>
      </c>
      <c r="M70" s="34" t="s">
        <v>777</v>
      </c>
      <c r="N70" s="34" t="s">
        <v>778</v>
      </c>
      <c r="O70" s="40" t="str">
        <f t="shared" ref="O70:O133" si="8">B70</f>
        <v>ГАЗ-32213 микроавтобус №07485 КА</v>
      </c>
      <c r="P70" s="40" t="s">
        <v>816</v>
      </c>
      <c r="Q70" s="40" t="s">
        <v>817</v>
      </c>
      <c r="R70" s="40" t="s">
        <v>818</v>
      </c>
      <c r="S70" s="27" t="str">
        <f>VLOOKUP(C70,'Список ТЗ'!$B$2:$E$457,4,FALSE)</f>
        <v>ГАЗ-32213</v>
      </c>
      <c r="T70" s="27" t="str">
        <f>VLOOKUP(C70,'Список ТЗ'!$B$2:$E$457,2,FALSE)</f>
        <v>АА 7428 ТР</v>
      </c>
      <c r="U70" s="27" t="str">
        <f>VLOOKUP(C70,'Список ТЗ'!$B$2:$E$457,3,FALSE)</f>
        <v>07485 КА</v>
      </c>
      <c r="V70" s="27">
        <f>SEARCH(R70,P70)</f>
        <v>23</v>
      </c>
      <c r="W70" s="27">
        <f t="shared" si="7"/>
        <v>8</v>
      </c>
      <c r="X70" s="27" t="str">
        <f>VLOOKUP(C70,'Перелік до списання'!$B$2:$B$207,1,FALSE)</f>
        <v>СЕА-10510000317/000</v>
      </c>
    </row>
    <row r="71" spans="1:24" ht="21.95" customHeight="1" x14ac:dyDescent="0.2">
      <c r="A71" s="33">
        <v>4257</v>
      </c>
      <c r="B71" s="34" t="s">
        <v>76</v>
      </c>
      <c r="C71" s="35" t="s">
        <v>254</v>
      </c>
      <c r="D71" s="36">
        <v>105</v>
      </c>
      <c r="E71" s="34" t="s">
        <v>552</v>
      </c>
      <c r="F71" s="35" t="s">
        <v>29</v>
      </c>
      <c r="G71" s="38">
        <v>1</v>
      </c>
      <c r="H71" s="37">
        <v>0.25</v>
      </c>
      <c r="I71" s="37">
        <v>0.75</v>
      </c>
      <c r="J71" s="39" t="s">
        <v>444</v>
      </c>
      <c r="K71" s="39" t="s">
        <v>65</v>
      </c>
      <c r="L71" s="36">
        <v>52</v>
      </c>
      <c r="M71" s="34" t="s">
        <v>777</v>
      </c>
      <c r="N71" s="34" t="s">
        <v>778</v>
      </c>
      <c r="O71" s="40" t="str">
        <f t="shared" si="8"/>
        <v>ГАЗ-330210 Газель груз.платф.№19668 КА</v>
      </c>
      <c r="P71" s="40" t="s">
        <v>819</v>
      </c>
      <c r="Q71" s="40" t="s">
        <v>820</v>
      </c>
      <c r="R71" s="40">
        <v>0</v>
      </c>
      <c r="S71" s="27" t="str">
        <f>VLOOKUP(C71,'Список ТЗ'!$B$2:$E$457,4,FALSE)</f>
        <v>ГАЗ-330210</v>
      </c>
      <c r="T71" s="27" t="str">
        <f>VLOOKUP(C71,'Список ТЗ'!$B$2:$E$457,2,FALSE)</f>
        <v>19668 КА</v>
      </c>
      <c r="U71" s="27">
        <f>VLOOKUP(C71,'Список ТЗ'!$B$2:$E$457,3,FALSE)</f>
        <v>0</v>
      </c>
      <c r="V71" s="27">
        <f t="shared" si="6"/>
        <v>29</v>
      </c>
      <c r="W71" s="27">
        <f t="shared" si="7"/>
        <v>7</v>
      </c>
      <c r="X71" s="27" t="str">
        <f>VLOOKUP(C71,'Перелік до списання'!$B$2:$B$207,1,FALSE)</f>
        <v>СЕА-10500007615/000</v>
      </c>
    </row>
    <row r="72" spans="1:24" ht="21.95" customHeight="1" x14ac:dyDescent="0.2">
      <c r="A72" s="33">
        <v>4258</v>
      </c>
      <c r="B72" s="34" t="s">
        <v>77</v>
      </c>
      <c r="C72" s="35" t="s">
        <v>255</v>
      </c>
      <c r="D72" s="36">
        <v>105</v>
      </c>
      <c r="E72" s="34" t="s">
        <v>552</v>
      </c>
      <c r="F72" s="35" t="s">
        <v>29</v>
      </c>
      <c r="G72" s="38">
        <v>1</v>
      </c>
      <c r="H72" s="37">
        <v>0.25</v>
      </c>
      <c r="I72" s="37">
        <v>0.75</v>
      </c>
      <c r="J72" s="39" t="s">
        <v>445</v>
      </c>
      <c r="K72" s="39" t="s">
        <v>65</v>
      </c>
      <c r="L72" s="36">
        <v>52</v>
      </c>
      <c r="M72" s="34" t="s">
        <v>777</v>
      </c>
      <c r="N72" s="34" t="s">
        <v>778</v>
      </c>
      <c r="O72" s="40" t="str">
        <f t="shared" si="8"/>
        <v>ГАЗ-53 грузовой фургон №АА 8406 КО</v>
      </c>
      <c r="P72" s="40" t="s">
        <v>821</v>
      </c>
      <c r="Q72" s="40" t="s">
        <v>822</v>
      </c>
      <c r="R72" s="40">
        <v>0</v>
      </c>
      <c r="S72" s="27" t="str">
        <f>VLOOKUP(C72,'Список ТЗ'!$B$2:$E$457,4,FALSE)</f>
        <v>ГАЗ-53</v>
      </c>
      <c r="T72" s="27" t="str">
        <f>VLOOKUP(C72,'Список ТЗ'!$B$2:$E$457,2,FALSE)</f>
        <v>АА 8406 КО</v>
      </c>
      <c r="U72" s="27">
        <f>VLOOKUP(C72,'Список ТЗ'!$B$2:$E$457,3,FALSE)</f>
        <v>0</v>
      </c>
      <c r="V72" s="27">
        <f t="shared" si="6"/>
        <v>22</v>
      </c>
      <c r="W72" s="27">
        <f t="shared" si="7"/>
        <v>8</v>
      </c>
      <c r="X72" s="27" t="str">
        <f>VLOOKUP(C72,'Перелік до списання'!$B$2:$B$207,1,FALSE)</f>
        <v>СЕА-10510000322/000</v>
      </c>
    </row>
    <row r="73" spans="1:24" ht="21.95" customHeight="1" x14ac:dyDescent="0.2">
      <c r="A73" s="33">
        <v>4259</v>
      </c>
      <c r="B73" s="34" t="s">
        <v>78</v>
      </c>
      <c r="C73" s="35" t="s">
        <v>256</v>
      </c>
      <c r="D73" s="36">
        <v>105</v>
      </c>
      <c r="E73" s="34" t="s">
        <v>552</v>
      </c>
      <c r="F73" s="35" t="s">
        <v>29</v>
      </c>
      <c r="G73" s="38">
        <v>1</v>
      </c>
      <c r="H73" s="37">
        <v>0.25</v>
      </c>
      <c r="I73" s="37">
        <v>0.75</v>
      </c>
      <c r="J73" s="39" t="s">
        <v>446</v>
      </c>
      <c r="K73" s="39" t="s">
        <v>65</v>
      </c>
      <c r="L73" s="36">
        <v>52</v>
      </c>
      <c r="M73" s="34" t="s">
        <v>777</v>
      </c>
      <c r="N73" s="34" t="s">
        <v>778</v>
      </c>
      <c r="O73" s="40" t="str">
        <f t="shared" si="8"/>
        <v>ЗИЛ-130 грузовая платформа №05583 КА</v>
      </c>
      <c r="P73" s="40" t="s">
        <v>823</v>
      </c>
      <c r="Q73" s="40" t="s">
        <v>824</v>
      </c>
      <c r="R73" s="40">
        <v>0</v>
      </c>
      <c r="S73" s="27" t="str">
        <f>VLOOKUP(C73,'Список ТЗ'!$B$2:$E$457,4,FALSE)</f>
        <v>ЗИЛ-130</v>
      </c>
      <c r="T73" s="27" t="str">
        <f>VLOOKUP(C73,'Список ТЗ'!$B$2:$E$457,2,FALSE)</f>
        <v>05583 КА</v>
      </c>
      <c r="U73" s="27">
        <f>VLOOKUP(C73,'Список ТЗ'!$B$2:$E$457,3,FALSE)</f>
        <v>0</v>
      </c>
      <c r="V73" s="27">
        <f t="shared" si="6"/>
        <v>26</v>
      </c>
      <c r="W73" s="27">
        <f t="shared" si="7"/>
        <v>7</v>
      </c>
      <c r="X73" s="27" t="str">
        <f>VLOOKUP(C73,'Перелік до списання'!$B$2:$B$207,1,FALSE)</f>
        <v>СЕА-10510000358/000</v>
      </c>
    </row>
    <row r="74" spans="1:24" ht="21.95" customHeight="1" x14ac:dyDescent="0.2">
      <c r="A74" s="33">
        <v>4260</v>
      </c>
      <c r="B74" s="34" t="s">
        <v>79</v>
      </c>
      <c r="C74" s="35" t="s">
        <v>257</v>
      </c>
      <c r="D74" s="36">
        <v>105</v>
      </c>
      <c r="E74" s="34" t="s">
        <v>552</v>
      </c>
      <c r="F74" s="35" t="s">
        <v>29</v>
      </c>
      <c r="G74" s="38">
        <v>1</v>
      </c>
      <c r="H74" s="37">
        <v>0.25</v>
      </c>
      <c r="I74" s="37">
        <v>0.75</v>
      </c>
      <c r="J74" s="39" t="s">
        <v>447</v>
      </c>
      <c r="K74" s="39" t="s">
        <v>65</v>
      </c>
      <c r="L74" s="36">
        <v>52</v>
      </c>
      <c r="M74" s="34" t="s">
        <v>777</v>
      </c>
      <c r="N74" s="34" t="s">
        <v>778</v>
      </c>
      <c r="O74" s="40" t="str">
        <f t="shared" si="8"/>
        <v>КАМАЗ-53212 грузовая платформа №АА 3658 АІ</v>
      </c>
      <c r="P74" s="40" t="s">
        <v>825</v>
      </c>
      <c r="Q74" s="40" t="s">
        <v>826</v>
      </c>
      <c r="R74" s="40">
        <v>0</v>
      </c>
      <c r="S74" s="27" t="str">
        <f>VLOOKUP(C74,'Список ТЗ'!$B$2:$E$457,4,FALSE)</f>
        <v>КАМАЗ-53212</v>
      </c>
      <c r="T74" s="27" t="str">
        <f>VLOOKUP(C74,'Список ТЗ'!$B$2:$E$457,2,FALSE)</f>
        <v>АА 3658 АІ</v>
      </c>
      <c r="U74" s="27">
        <f>VLOOKUP(C74,'Список ТЗ'!$B$2:$E$457,3,FALSE)</f>
        <v>0</v>
      </c>
      <c r="V74" s="27">
        <f t="shared" si="6"/>
        <v>30</v>
      </c>
      <c r="W74" s="27">
        <f t="shared" si="7"/>
        <v>8</v>
      </c>
      <c r="X74" s="27" t="str">
        <f>VLOOKUP(C74,'Перелік до списання'!$B$2:$B$207,1,FALSE)</f>
        <v>СЕА-10510000357/000</v>
      </c>
    </row>
    <row r="75" spans="1:24" ht="21.95" customHeight="1" x14ac:dyDescent="0.2">
      <c r="A75" s="33">
        <v>4261</v>
      </c>
      <c r="B75" s="34" t="s">
        <v>827</v>
      </c>
      <c r="C75" s="35" t="s">
        <v>828</v>
      </c>
      <c r="D75" s="36">
        <v>105</v>
      </c>
      <c r="E75" s="34" t="s">
        <v>552</v>
      </c>
      <c r="F75" s="35" t="s">
        <v>29</v>
      </c>
      <c r="G75" s="42">
        <v>60631.74</v>
      </c>
      <c r="H75" s="42">
        <v>33852.69</v>
      </c>
      <c r="I75" s="42">
        <v>26779.05</v>
      </c>
      <c r="J75" s="39" t="s">
        <v>483</v>
      </c>
      <c r="K75" s="39" t="s">
        <v>65</v>
      </c>
      <c r="L75" s="36">
        <v>52</v>
      </c>
      <c r="M75" s="34" t="s">
        <v>777</v>
      </c>
      <c r="N75" s="34" t="s">
        <v>829</v>
      </c>
      <c r="O75" s="40" t="str">
        <f t="shared" si="8"/>
        <v>ГАЗ-3307 спец.аварійна №06774 КА</v>
      </c>
      <c r="P75" s="40" t="s">
        <v>830</v>
      </c>
      <c r="Q75" s="40" t="s">
        <v>831</v>
      </c>
      <c r="R75" s="40">
        <v>0</v>
      </c>
      <c r="S75" s="27" t="str">
        <f>VLOOKUP(C75,'Список ТЗ'!$B$2:$E$457,4,FALSE)</f>
        <v>ГАЗ-3307</v>
      </c>
      <c r="T75" s="27" t="str">
        <f>VLOOKUP(C75,'Список ТЗ'!$B$2:$E$457,2,FALSE)</f>
        <v>06774 КА</v>
      </c>
      <c r="U75" s="27">
        <f>VLOOKUP(C75,'Список ТЗ'!$B$2:$E$457,3,FALSE)</f>
        <v>0</v>
      </c>
      <c r="V75" s="27">
        <f t="shared" si="6"/>
        <v>23</v>
      </c>
      <c r="W75" s="27">
        <f t="shared" si="7"/>
        <v>7</v>
      </c>
      <c r="X75" s="27" t="e">
        <f>VLOOKUP(C75,'Перелік до списання'!$B$2:$B$207,1,FALSE)</f>
        <v>#N/A</v>
      </c>
    </row>
    <row r="76" spans="1:24" ht="21.95" customHeight="1" x14ac:dyDescent="0.2">
      <c r="A76" s="33">
        <v>4262</v>
      </c>
      <c r="B76" s="34" t="s">
        <v>80</v>
      </c>
      <c r="C76" s="35" t="s">
        <v>258</v>
      </c>
      <c r="D76" s="36">
        <v>105</v>
      </c>
      <c r="E76" s="34" t="s">
        <v>552</v>
      </c>
      <c r="F76" s="35" t="s">
        <v>29</v>
      </c>
      <c r="G76" s="38">
        <v>1</v>
      </c>
      <c r="H76" s="37">
        <v>0.25</v>
      </c>
      <c r="I76" s="37">
        <v>0.75</v>
      </c>
      <c r="J76" s="39" t="s">
        <v>448</v>
      </c>
      <c r="K76" s="39" t="s">
        <v>65</v>
      </c>
      <c r="L76" s="36">
        <v>52</v>
      </c>
      <c r="M76" s="34" t="s">
        <v>777</v>
      </c>
      <c r="N76" s="34" t="s">
        <v>778</v>
      </c>
      <c r="O76" s="40" t="str">
        <f t="shared" si="8"/>
        <v>ГАЗ-53-27 вантажний фургон №19674 КА</v>
      </c>
      <c r="P76" s="40" t="s">
        <v>832</v>
      </c>
      <c r="Q76" s="40" t="s">
        <v>833</v>
      </c>
      <c r="R76" s="40">
        <v>0</v>
      </c>
      <c r="S76" s="27" t="str">
        <f>VLOOKUP(C76,'Список ТЗ'!$B$2:$E$457,4,FALSE)</f>
        <v>ГАЗ-53</v>
      </c>
      <c r="T76" s="27" t="str">
        <f>VLOOKUP(C76,'Список ТЗ'!$B$2:$E$457,2,FALSE)</f>
        <v>19674 КА</v>
      </c>
      <c r="U76" s="27">
        <f>VLOOKUP(C76,'Список ТЗ'!$B$2:$E$457,3,FALSE)</f>
        <v>0</v>
      </c>
      <c r="V76" s="27">
        <f t="shared" si="6"/>
        <v>26</v>
      </c>
      <c r="W76" s="27">
        <f t="shared" si="7"/>
        <v>7</v>
      </c>
      <c r="X76" s="27" t="str">
        <f>VLOOKUP(C76,'Перелік до списання'!$B$2:$B$207,1,FALSE)</f>
        <v>СЕА-10500007604/001</v>
      </c>
    </row>
    <row r="77" spans="1:24" ht="21.95" customHeight="1" x14ac:dyDescent="0.2">
      <c r="A77" s="33">
        <v>4263</v>
      </c>
      <c r="B77" s="34" t="s">
        <v>81</v>
      </c>
      <c r="C77" s="35" t="s">
        <v>259</v>
      </c>
      <c r="D77" s="36">
        <v>105</v>
      </c>
      <c r="E77" s="34" t="s">
        <v>552</v>
      </c>
      <c r="F77" s="35" t="s">
        <v>29</v>
      </c>
      <c r="G77" s="38">
        <v>1</v>
      </c>
      <c r="H77" s="37">
        <v>0.25</v>
      </c>
      <c r="I77" s="37">
        <v>0.75</v>
      </c>
      <c r="J77" s="39" t="s">
        <v>59</v>
      </c>
      <c r="K77" s="39" t="s">
        <v>65</v>
      </c>
      <c r="L77" s="36">
        <v>52</v>
      </c>
      <c r="M77" s="34" t="s">
        <v>777</v>
      </c>
      <c r="N77" s="34" t="s">
        <v>778</v>
      </c>
      <c r="O77" s="40" t="str">
        <f t="shared" si="8"/>
        <v>ГАЗ-330210 грузовая платформа №19571 КА</v>
      </c>
      <c r="P77" s="40" t="s">
        <v>834</v>
      </c>
      <c r="Q77" s="40" t="s">
        <v>835</v>
      </c>
      <c r="R77" s="40">
        <v>0</v>
      </c>
      <c r="S77" s="27" t="str">
        <f>VLOOKUP(C77,'Список ТЗ'!$B$2:$E$457,4,FALSE)</f>
        <v>ГАЗ-330210</v>
      </c>
      <c r="T77" s="27" t="str">
        <f>VLOOKUP(C77,'Список ТЗ'!$B$2:$E$457,2,FALSE)</f>
        <v>19571 КА</v>
      </c>
      <c r="U77" s="27">
        <f>VLOOKUP(C77,'Список ТЗ'!$B$2:$E$457,3,FALSE)</f>
        <v>0</v>
      </c>
      <c r="V77" s="27">
        <f t="shared" si="6"/>
        <v>29</v>
      </c>
      <c r="W77" s="27">
        <f t="shared" si="7"/>
        <v>7</v>
      </c>
      <c r="X77" s="27" t="str">
        <f>VLOOKUP(C77,'Перелік до списання'!$B$2:$B$207,1,FALSE)</f>
        <v>СЕА-10510000318/000</v>
      </c>
    </row>
    <row r="78" spans="1:24" ht="21.95" customHeight="1" x14ac:dyDescent="0.2">
      <c r="A78" s="33">
        <v>4264</v>
      </c>
      <c r="B78" s="34" t="s">
        <v>82</v>
      </c>
      <c r="C78" s="35" t="s">
        <v>260</v>
      </c>
      <c r="D78" s="36">
        <v>105</v>
      </c>
      <c r="E78" s="34" t="s">
        <v>552</v>
      </c>
      <c r="F78" s="35" t="s">
        <v>29</v>
      </c>
      <c r="G78" s="38">
        <v>1</v>
      </c>
      <c r="H78" s="37">
        <v>0.25</v>
      </c>
      <c r="I78" s="37">
        <v>0.75</v>
      </c>
      <c r="J78" s="39" t="s">
        <v>441</v>
      </c>
      <c r="K78" s="39" t="s">
        <v>65</v>
      </c>
      <c r="L78" s="36">
        <v>52</v>
      </c>
      <c r="M78" s="34" t="s">
        <v>777</v>
      </c>
      <c r="N78" s="34" t="s">
        <v>778</v>
      </c>
      <c r="O78" s="40" t="str">
        <f t="shared" si="8"/>
        <v>ГАЗ-2705 грузопассаж.№00542 КА</v>
      </c>
      <c r="P78" s="40" t="s">
        <v>836</v>
      </c>
      <c r="Q78" s="40" t="s">
        <v>837</v>
      </c>
      <c r="R78" s="40">
        <v>0</v>
      </c>
      <c r="S78" s="27" t="str">
        <f>VLOOKUP(C78,'Список ТЗ'!$B$2:$E$457,4,FALSE)</f>
        <v>ГАЗ-2705</v>
      </c>
      <c r="T78" s="27" t="str">
        <f>VLOOKUP(C78,'Список ТЗ'!$B$2:$E$457,2,FALSE)</f>
        <v>00542 КА</v>
      </c>
      <c r="U78" s="27">
        <f>VLOOKUP(C78,'Список ТЗ'!$B$2:$E$457,3,FALSE)</f>
        <v>0</v>
      </c>
      <c r="V78" s="27">
        <f t="shared" si="6"/>
        <v>22</v>
      </c>
      <c r="W78" s="27">
        <f t="shared" si="7"/>
        <v>7</v>
      </c>
      <c r="X78" s="27" t="str">
        <f>VLOOKUP(C78,'Перелік до списання'!$B$2:$B$207,1,FALSE)</f>
        <v>СЕА-10500007525/000</v>
      </c>
    </row>
    <row r="79" spans="1:24" ht="33" customHeight="1" x14ac:dyDescent="0.2">
      <c r="A79" s="33">
        <v>4265</v>
      </c>
      <c r="B79" s="34" t="s">
        <v>83</v>
      </c>
      <c r="C79" s="35" t="s">
        <v>261</v>
      </c>
      <c r="D79" s="36">
        <v>105</v>
      </c>
      <c r="E79" s="34" t="s">
        <v>552</v>
      </c>
      <c r="F79" s="35" t="s">
        <v>29</v>
      </c>
      <c r="G79" s="38">
        <v>1</v>
      </c>
      <c r="H79" s="37">
        <v>0.25</v>
      </c>
      <c r="I79" s="37">
        <v>0.75</v>
      </c>
      <c r="J79" s="39" t="s">
        <v>449</v>
      </c>
      <c r="K79" s="39" t="s">
        <v>65</v>
      </c>
      <c r="L79" s="36">
        <v>52</v>
      </c>
      <c r="M79" s="34" t="s">
        <v>777</v>
      </c>
      <c r="N79" s="34" t="s">
        <v>778</v>
      </c>
      <c r="O79" s="40" t="str">
        <f t="shared" si="8"/>
        <v>Установка кранова УРАЛ-5557 автокран №6445 КИУ</v>
      </c>
      <c r="P79" s="40" t="s">
        <v>838</v>
      </c>
      <c r="Q79" s="40" t="e">
        <v>#N/A</v>
      </c>
      <c r="R79" s="40" t="e">
        <v>#N/A</v>
      </c>
      <c r="S79" s="27" t="e">
        <f>VLOOKUP(C79,'Список ТЗ'!$B$2:$B$457,1,FALSE)</f>
        <v>#N/A</v>
      </c>
      <c r="T79" s="27" t="e">
        <f>VLOOKUP(C79,'Список ТЗ'!$B$2:$E$457,2,FALSE)</f>
        <v>#N/A</v>
      </c>
      <c r="U79" s="27" t="e">
        <f>VLOOKUP(C79,'Список ТЗ'!$B$2:$E$457,3,FALSE)</f>
        <v>#N/A</v>
      </c>
      <c r="X79" s="27" t="str">
        <f>VLOOKUP(C79,'Перелік до списання'!$B$2:$B$207,1,FALSE)</f>
        <v>СЕА-10500000001/002</v>
      </c>
    </row>
    <row r="80" spans="1:24" ht="33" customHeight="1" x14ac:dyDescent="0.2">
      <c r="A80" s="33">
        <v>4266</v>
      </c>
      <c r="B80" s="34" t="s">
        <v>84</v>
      </c>
      <c r="C80" s="35" t="s">
        <v>262</v>
      </c>
      <c r="D80" s="36">
        <v>105</v>
      </c>
      <c r="E80" s="34" t="s">
        <v>552</v>
      </c>
      <c r="F80" s="35" t="s">
        <v>29</v>
      </c>
      <c r="G80" s="38">
        <v>1</v>
      </c>
      <c r="H80" s="37">
        <v>0.25</v>
      </c>
      <c r="I80" s="37">
        <v>0.75</v>
      </c>
      <c r="J80" s="39" t="s">
        <v>449</v>
      </c>
      <c r="K80" s="39" t="s">
        <v>65</v>
      </c>
      <c r="L80" s="36">
        <v>52</v>
      </c>
      <c r="M80" s="34" t="s">
        <v>777</v>
      </c>
      <c r="N80" s="34" t="s">
        <v>778</v>
      </c>
      <c r="O80" s="40" t="str">
        <f t="shared" si="8"/>
        <v>Установка кранова УРАЛ-5557 автокран №6446 КИУ</v>
      </c>
      <c r="P80" s="40" t="s">
        <v>839</v>
      </c>
      <c r="Q80" s="40" t="e">
        <v>#N/A</v>
      </c>
      <c r="R80" s="40" t="e">
        <v>#N/A</v>
      </c>
      <c r="S80" s="27" t="e">
        <f>VLOOKUP(C80,'Список ТЗ'!$B$2:$B$457,1,FALSE)</f>
        <v>#N/A</v>
      </c>
      <c r="T80" s="27" t="e">
        <f>VLOOKUP(C80,'Список ТЗ'!$B$2:$E$457,2,FALSE)</f>
        <v>#N/A</v>
      </c>
      <c r="U80" s="27" t="e">
        <f>VLOOKUP(C80,'Список ТЗ'!$B$2:$E$457,3,FALSE)</f>
        <v>#N/A</v>
      </c>
      <c r="X80" s="27" t="str">
        <f>VLOOKUP(C80,'Перелік до списання'!$B$2:$B$207,1,FALSE)</f>
        <v>СЕА-10500000002/002</v>
      </c>
    </row>
    <row r="81" spans="1:24" ht="21.95" customHeight="1" x14ac:dyDescent="0.2">
      <c r="A81" s="33">
        <v>4273</v>
      </c>
      <c r="B81" s="34" t="s">
        <v>85</v>
      </c>
      <c r="C81" s="35" t="s">
        <v>263</v>
      </c>
      <c r="D81" s="36">
        <v>105</v>
      </c>
      <c r="E81" s="34" t="s">
        <v>552</v>
      </c>
      <c r="F81" s="35" t="s">
        <v>29</v>
      </c>
      <c r="G81" s="38">
        <v>1</v>
      </c>
      <c r="H81" s="37">
        <v>0.25</v>
      </c>
      <c r="I81" s="37">
        <v>0.75</v>
      </c>
      <c r="J81" s="39" t="s">
        <v>443</v>
      </c>
      <c r="K81" s="39" t="s">
        <v>65</v>
      </c>
      <c r="L81" s="36">
        <v>52</v>
      </c>
      <c r="M81" s="34" t="s">
        <v>777</v>
      </c>
      <c r="N81" s="34" t="s">
        <v>778</v>
      </c>
      <c r="O81" s="40" t="str">
        <f t="shared" si="8"/>
        <v>ГАЗ-3307 спец.авар. №07519 КА</v>
      </c>
      <c r="P81" s="40" t="s">
        <v>840</v>
      </c>
      <c r="Q81" s="40" t="s">
        <v>841</v>
      </c>
      <c r="R81" s="40">
        <v>0</v>
      </c>
      <c r="S81" s="27" t="str">
        <f>VLOOKUP(C81,'Список ТЗ'!$B$2:$E$457,4,FALSE)</f>
        <v>ГАЗ-3307</v>
      </c>
      <c r="T81" s="27" t="str">
        <f>VLOOKUP(C81,'Список ТЗ'!$B$2:$E$457,2,FALSE)</f>
        <v>07519 КА</v>
      </c>
      <c r="U81" s="27">
        <f>VLOOKUP(C81,'Список ТЗ'!$B$2:$E$457,3,FALSE)</f>
        <v>0</v>
      </c>
      <c r="V81" s="27">
        <f t="shared" ref="V81:V82" si="9">SEARCH(Q81,P81)</f>
        <v>20</v>
      </c>
      <c r="W81" s="27">
        <f t="shared" ref="W81:W82" si="10">LEN(Q81)</f>
        <v>7</v>
      </c>
      <c r="X81" s="27" t="str">
        <f>VLOOKUP(C81,'Перелік до списання'!$B$2:$B$207,1,FALSE)</f>
        <v>СЕА-10500000074/003</v>
      </c>
    </row>
    <row r="82" spans="1:24" ht="21.95" customHeight="1" x14ac:dyDescent="0.2">
      <c r="A82" s="33">
        <v>4274</v>
      </c>
      <c r="B82" s="34" t="s">
        <v>86</v>
      </c>
      <c r="C82" s="35" t="s">
        <v>264</v>
      </c>
      <c r="D82" s="36">
        <v>105</v>
      </c>
      <c r="E82" s="34" t="s">
        <v>552</v>
      </c>
      <c r="F82" s="35" t="s">
        <v>29</v>
      </c>
      <c r="G82" s="38">
        <v>1</v>
      </c>
      <c r="H82" s="37">
        <v>0.25</v>
      </c>
      <c r="I82" s="37">
        <v>0.75</v>
      </c>
      <c r="J82" s="39" t="s">
        <v>443</v>
      </c>
      <c r="K82" s="39" t="s">
        <v>65</v>
      </c>
      <c r="L82" s="36">
        <v>52</v>
      </c>
      <c r="M82" s="34" t="s">
        <v>777</v>
      </c>
      <c r="N82" s="34" t="s">
        <v>778</v>
      </c>
      <c r="O82" s="40" t="str">
        <f t="shared" si="8"/>
        <v>ГАЗ-3309 спец.авар №07168 КА</v>
      </c>
      <c r="P82" s="40" t="s">
        <v>842</v>
      </c>
      <c r="Q82" s="40" t="s">
        <v>843</v>
      </c>
      <c r="R82" s="40">
        <v>0</v>
      </c>
      <c r="S82" s="27" t="str">
        <f>VLOOKUP(C82,'Список ТЗ'!$B$2:$E$457,4,FALSE)</f>
        <v>ГАЗ-3309</v>
      </c>
      <c r="T82" s="27" t="str">
        <f>VLOOKUP(C82,'Список ТЗ'!$B$2:$E$457,2,FALSE)</f>
        <v>07168 КА</v>
      </c>
      <c r="U82" s="27">
        <f>VLOOKUP(C82,'Список ТЗ'!$B$2:$E$457,3,FALSE)</f>
        <v>0</v>
      </c>
      <c r="V82" s="27">
        <f t="shared" si="9"/>
        <v>19</v>
      </c>
      <c r="W82" s="27">
        <f t="shared" si="10"/>
        <v>7</v>
      </c>
      <c r="X82" s="27" t="str">
        <f>VLOOKUP(C82,'Перелік до списання'!$B$2:$B$207,1,FALSE)</f>
        <v>СЕА-10500000073/001</v>
      </c>
    </row>
    <row r="83" spans="1:24" ht="33" customHeight="1" x14ac:dyDescent="0.2">
      <c r="A83" s="33">
        <v>4283</v>
      </c>
      <c r="B83" s="34" t="s">
        <v>87</v>
      </c>
      <c r="C83" s="35" t="s">
        <v>265</v>
      </c>
      <c r="D83" s="36">
        <v>105</v>
      </c>
      <c r="E83" s="34" t="s">
        <v>552</v>
      </c>
      <c r="F83" s="35" t="s">
        <v>29</v>
      </c>
      <c r="G83" s="37">
        <v>20.010000000000002</v>
      </c>
      <c r="H83" s="37">
        <v>10.19</v>
      </c>
      <c r="I83" s="37">
        <v>9.82</v>
      </c>
      <c r="J83" s="39" t="s">
        <v>450</v>
      </c>
      <c r="K83" s="39" t="s">
        <v>65</v>
      </c>
      <c r="L83" s="36">
        <v>52</v>
      </c>
      <c r="M83" s="34" t="s">
        <v>777</v>
      </c>
      <c r="N83" s="34" t="s">
        <v>778</v>
      </c>
      <c r="O83" s="40" t="str">
        <f t="shared" si="8"/>
        <v>Насосне обладнання на ЗИЛ-138 цистерна пожар. №00614 КА</v>
      </c>
      <c r="P83" s="40" t="s">
        <v>844</v>
      </c>
      <c r="Q83" s="40" t="e">
        <v>#N/A</v>
      </c>
      <c r="R83" s="40" t="e">
        <v>#N/A</v>
      </c>
      <c r="S83" s="27" t="e">
        <f>VLOOKUP(C83,'Список ТЗ'!$B$2:$B$457,1,FALSE)</f>
        <v>#N/A</v>
      </c>
      <c r="T83" s="27" t="e">
        <f>VLOOKUP(C83,'Список ТЗ'!$B$2:$E$457,2,FALSE)</f>
        <v>#N/A</v>
      </c>
      <c r="U83" s="27" t="e">
        <f>VLOOKUP(C83,'Список ТЗ'!$B$2:$E$457,3,FALSE)</f>
        <v>#N/A</v>
      </c>
      <c r="X83" s="27" t="str">
        <f>VLOOKUP(C83,'Перелік до списання'!$B$2:$B$207,1,FALSE)</f>
        <v>СЕА-10500007535/002</v>
      </c>
    </row>
    <row r="84" spans="1:24" ht="33" customHeight="1" x14ac:dyDescent="0.2">
      <c r="A84" s="33">
        <v>4284</v>
      </c>
      <c r="B84" s="34" t="s">
        <v>88</v>
      </c>
      <c r="C84" s="35" t="s">
        <v>266</v>
      </c>
      <c r="D84" s="36">
        <v>105</v>
      </c>
      <c r="E84" s="34" t="s">
        <v>552</v>
      </c>
      <c r="F84" s="35" t="s">
        <v>29</v>
      </c>
      <c r="G84" s="37">
        <v>320.11</v>
      </c>
      <c r="H84" s="37">
        <v>162.75</v>
      </c>
      <c r="I84" s="37">
        <v>157.36000000000001</v>
      </c>
      <c r="J84" s="39" t="s">
        <v>451</v>
      </c>
      <c r="K84" s="39" t="s">
        <v>65</v>
      </c>
      <c r="L84" s="36">
        <v>52</v>
      </c>
      <c r="M84" s="34" t="s">
        <v>777</v>
      </c>
      <c r="N84" s="34" t="s">
        <v>778</v>
      </c>
      <c r="O84" s="40" t="str">
        <f t="shared" si="8"/>
        <v>Автономний обігрівач на ГАЗ-3307 спец.аварійна №06774 КА</v>
      </c>
      <c r="P84" s="40" t="s">
        <v>845</v>
      </c>
      <c r="Q84" s="40" t="e">
        <v>#N/A</v>
      </c>
      <c r="R84" s="40" t="e">
        <v>#N/A</v>
      </c>
      <c r="S84" s="27" t="e">
        <f>VLOOKUP(C84,'Список ТЗ'!$B$2:$B$457,1,FALSE)</f>
        <v>#N/A</v>
      </c>
      <c r="T84" s="27" t="e">
        <f>VLOOKUP(C84,'Список ТЗ'!$B$2:$E$457,2,FALSE)</f>
        <v>#N/A</v>
      </c>
      <c r="U84" s="27" t="e">
        <f>VLOOKUP(C84,'Список ТЗ'!$B$2:$E$457,3,FALSE)</f>
        <v>#N/A</v>
      </c>
      <c r="X84" s="27" t="str">
        <f>VLOOKUP(C84,'Перелік до списання'!$B$2:$B$207,1,FALSE)</f>
        <v>СЕА-10500007590/002</v>
      </c>
    </row>
    <row r="85" spans="1:24" ht="33" customHeight="1" x14ac:dyDescent="0.2">
      <c r="A85" s="33">
        <v>4285</v>
      </c>
      <c r="B85" s="34" t="s">
        <v>89</v>
      </c>
      <c r="C85" s="35" t="s">
        <v>267</v>
      </c>
      <c r="D85" s="36">
        <v>105</v>
      </c>
      <c r="E85" s="34" t="s">
        <v>552</v>
      </c>
      <c r="F85" s="35" t="s">
        <v>29</v>
      </c>
      <c r="G85" s="42">
        <v>4254.79</v>
      </c>
      <c r="H85" s="42">
        <v>2162.88</v>
      </c>
      <c r="I85" s="42">
        <v>2091.91</v>
      </c>
      <c r="J85" s="39" t="s">
        <v>451</v>
      </c>
      <c r="K85" s="39" t="s">
        <v>65</v>
      </c>
      <c r="L85" s="36">
        <v>52</v>
      </c>
      <c r="M85" s="34" t="s">
        <v>777</v>
      </c>
      <c r="N85" s="34" t="s">
        <v>778</v>
      </c>
      <c r="O85" s="40" t="str">
        <f t="shared" si="8"/>
        <v>Генератор синхронный на ГАЗ-3307 спец.аварійна №06774 КА</v>
      </c>
      <c r="P85" s="40" t="s">
        <v>846</v>
      </c>
      <c r="Q85" s="40" t="e">
        <v>#N/A</v>
      </c>
      <c r="R85" s="40" t="e">
        <v>#N/A</v>
      </c>
      <c r="S85" s="27" t="e">
        <f>VLOOKUP(C85,'Список ТЗ'!$B$2:$B$457,1,FALSE)</f>
        <v>#N/A</v>
      </c>
      <c r="T85" s="27" t="e">
        <f>VLOOKUP(C85,'Список ТЗ'!$B$2:$E$457,2,FALSE)</f>
        <v>#N/A</v>
      </c>
      <c r="U85" s="27" t="e">
        <f>VLOOKUP(C85,'Список ТЗ'!$B$2:$E$457,3,FALSE)</f>
        <v>#N/A</v>
      </c>
      <c r="X85" s="27" t="str">
        <f>VLOOKUP(C85,'Перелік до списання'!$B$2:$B$207,1,FALSE)</f>
        <v>СЕА-10500007590/003</v>
      </c>
    </row>
    <row r="86" spans="1:24" ht="21.95" customHeight="1" x14ac:dyDescent="0.2">
      <c r="A86" s="33">
        <v>4289</v>
      </c>
      <c r="B86" s="34" t="s">
        <v>90</v>
      </c>
      <c r="C86" s="35" t="s">
        <v>268</v>
      </c>
      <c r="D86" s="36">
        <v>105</v>
      </c>
      <c r="E86" s="34" t="s">
        <v>552</v>
      </c>
      <c r="F86" s="35" t="s">
        <v>29</v>
      </c>
      <c r="G86" s="38">
        <v>1</v>
      </c>
      <c r="H86" s="37">
        <v>0.25</v>
      </c>
      <c r="I86" s="37">
        <v>0.75</v>
      </c>
      <c r="J86" s="39" t="s">
        <v>452</v>
      </c>
      <c r="K86" s="39" t="s">
        <v>65</v>
      </c>
      <c r="L86" s="36">
        <v>52</v>
      </c>
      <c r="M86" s="34" t="s">
        <v>777</v>
      </c>
      <c r="N86" s="34" t="s">
        <v>778</v>
      </c>
      <c r="O86" s="40" t="str">
        <f t="shared" si="8"/>
        <v>ГАЗ-52-01 спец.аварийная №19548 КА</v>
      </c>
      <c r="P86" s="40" t="s">
        <v>847</v>
      </c>
      <c r="Q86" s="40" t="s">
        <v>848</v>
      </c>
      <c r="R86" s="40">
        <v>0</v>
      </c>
      <c r="S86" s="27" t="str">
        <f>VLOOKUP(C86,'Список ТЗ'!$B$2:$E$457,4,FALSE)</f>
        <v>ГАЗ-53</v>
      </c>
      <c r="T86" s="27" t="str">
        <f>VLOOKUP(C86,'Список ТЗ'!$B$2:$E$457,2,FALSE)</f>
        <v>19548 КА</v>
      </c>
      <c r="U86" s="27">
        <f>VLOOKUP(C86,'Список ТЗ'!$B$2:$E$457,3,FALSE)</f>
        <v>0</v>
      </c>
      <c r="V86" s="27">
        <f t="shared" ref="V86:V89" si="11">SEARCH(Q86,P86)</f>
        <v>25</v>
      </c>
      <c r="W86" s="27">
        <f t="shared" ref="W86:W90" si="12">LEN(Q86)</f>
        <v>7</v>
      </c>
      <c r="X86" s="27" t="str">
        <f>VLOOKUP(C86,'Перелік до списання'!$B$2:$B$207,1,FALSE)</f>
        <v>СЕА-10500007547/001</v>
      </c>
    </row>
    <row r="87" spans="1:24" ht="21.95" customHeight="1" x14ac:dyDescent="0.2">
      <c r="A87" s="33">
        <v>4290</v>
      </c>
      <c r="B87" s="34" t="s">
        <v>91</v>
      </c>
      <c r="C87" s="35" t="s">
        <v>269</v>
      </c>
      <c r="D87" s="36">
        <v>105</v>
      </c>
      <c r="E87" s="34" t="s">
        <v>552</v>
      </c>
      <c r="F87" s="35" t="s">
        <v>29</v>
      </c>
      <c r="G87" s="38">
        <v>1</v>
      </c>
      <c r="H87" s="37">
        <v>0.25</v>
      </c>
      <c r="I87" s="37">
        <v>0.75</v>
      </c>
      <c r="J87" s="39" t="s">
        <v>453</v>
      </c>
      <c r="K87" s="39" t="s">
        <v>65</v>
      </c>
      <c r="L87" s="36">
        <v>52</v>
      </c>
      <c r="M87" s="34" t="s">
        <v>777</v>
      </c>
      <c r="N87" s="34" t="s">
        <v>778</v>
      </c>
      <c r="O87" s="40" t="str">
        <f t="shared" si="8"/>
        <v>ГАЗ-52-01 спец.аварийная №16460 КА</v>
      </c>
      <c r="P87" s="40" t="s">
        <v>849</v>
      </c>
      <c r="Q87" s="40" t="s">
        <v>850</v>
      </c>
      <c r="R87" s="40">
        <v>0</v>
      </c>
      <c r="S87" s="27" t="str">
        <f>VLOOKUP(C87,'Список ТЗ'!$B$2:$E$457,4,FALSE)</f>
        <v>ГАЗ-5201</v>
      </c>
      <c r="T87" s="27" t="str">
        <f>VLOOKUP(C87,'Список ТЗ'!$B$2:$E$457,2,FALSE)</f>
        <v>16460 КА</v>
      </c>
      <c r="U87" s="27">
        <f>VLOOKUP(C87,'Список ТЗ'!$B$2:$E$457,3,FALSE)</f>
        <v>0</v>
      </c>
      <c r="V87" s="27">
        <f t="shared" si="11"/>
        <v>25</v>
      </c>
      <c r="W87" s="27">
        <f t="shared" si="12"/>
        <v>7</v>
      </c>
      <c r="X87" s="27" t="str">
        <f>VLOOKUP(C87,'Перелік до списання'!$B$2:$B$207,1,FALSE)</f>
        <v>СЕА-10500007523/001</v>
      </c>
    </row>
    <row r="88" spans="1:24" ht="21.95" customHeight="1" x14ac:dyDescent="0.2">
      <c r="A88" s="33">
        <v>4291</v>
      </c>
      <c r="B88" s="34" t="s">
        <v>92</v>
      </c>
      <c r="C88" s="35" t="s">
        <v>270</v>
      </c>
      <c r="D88" s="36">
        <v>105</v>
      </c>
      <c r="E88" s="34" t="s">
        <v>552</v>
      </c>
      <c r="F88" s="35" t="s">
        <v>29</v>
      </c>
      <c r="G88" s="38">
        <v>1</v>
      </c>
      <c r="H88" s="37">
        <v>0.25</v>
      </c>
      <c r="I88" s="37">
        <v>0.75</v>
      </c>
      <c r="J88" s="39" t="s">
        <v>443</v>
      </c>
      <c r="K88" s="39" t="s">
        <v>65</v>
      </c>
      <c r="L88" s="36">
        <v>52</v>
      </c>
      <c r="M88" s="34" t="s">
        <v>777</v>
      </c>
      <c r="N88" s="34" t="s">
        <v>778</v>
      </c>
      <c r="O88" s="40" t="str">
        <f t="shared" si="8"/>
        <v>ГАЗ-5228 спец. авар. №06923 КА</v>
      </c>
      <c r="P88" s="40" t="s">
        <v>851</v>
      </c>
      <c r="Q88" s="40" t="s">
        <v>852</v>
      </c>
      <c r="R88" s="40">
        <v>0</v>
      </c>
      <c r="S88" s="27" t="str">
        <f>VLOOKUP(C88,'Список ТЗ'!$B$2:$E$457,4,FALSE)</f>
        <v>ГАЗ-53</v>
      </c>
      <c r="T88" s="27" t="str">
        <f>VLOOKUP(C88,'Список ТЗ'!$B$2:$E$457,2,FALSE)</f>
        <v>06923 КА</v>
      </c>
      <c r="U88" s="27">
        <f>VLOOKUP(C88,'Список ТЗ'!$B$2:$E$457,3,FALSE)</f>
        <v>0</v>
      </c>
      <c r="V88" s="27">
        <f t="shared" si="11"/>
        <v>20</v>
      </c>
      <c r="W88" s="27">
        <f t="shared" si="12"/>
        <v>7</v>
      </c>
      <c r="X88" s="27" t="str">
        <f>VLOOKUP(C88,'Перелік до списання'!$B$2:$B$207,1,FALSE)</f>
        <v>СЕА-10500806923/000</v>
      </c>
    </row>
    <row r="89" spans="1:24" ht="21.95" customHeight="1" x14ac:dyDescent="0.2">
      <c r="A89" s="33">
        <v>4292</v>
      </c>
      <c r="B89" s="34" t="s">
        <v>93</v>
      </c>
      <c r="C89" s="35" t="s">
        <v>271</v>
      </c>
      <c r="D89" s="36">
        <v>105</v>
      </c>
      <c r="E89" s="34" t="s">
        <v>552</v>
      </c>
      <c r="F89" s="35" t="s">
        <v>29</v>
      </c>
      <c r="G89" s="38">
        <v>1</v>
      </c>
      <c r="H89" s="37">
        <v>0.25</v>
      </c>
      <c r="I89" s="37">
        <v>0.75</v>
      </c>
      <c r="J89" s="39" t="s">
        <v>443</v>
      </c>
      <c r="K89" s="39" t="s">
        <v>65</v>
      </c>
      <c r="L89" s="36">
        <v>52</v>
      </c>
      <c r="M89" s="34" t="s">
        <v>777</v>
      </c>
      <c r="N89" s="34" t="s">
        <v>778</v>
      </c>
      <c r="O89" s="40" t="str">
        <f t="shared" si="8"/>
        <v>ГАЗ-5227 спец. авар. №06910 КА</v>
      </c>
      <c r="P89" s="40" t="s">
        <v>853</v>
      </c>
      <c r="Q89" s="40" t="s">
        <v>854</v>
      </c>
      <c r="R89" s="40">
        <v>0</v>
      </c>
      <c r="S89" s="27" t="str">
        <f>VLOOKUP(C89,'Список ТЗ'!$B$2:$E$457,4,FALSE)</f>
        <v>ГАЗ-5301</v>
      </c>
      <c r="T89" s="27" t="str">
        <f>VLOOKUP(C89,'Список ТЗ'!$B$2:$E$457,2,FALSE)</f>
        <v>06910 КА</v>
      </c>
      <c r="U89" s="27">
        <f>VLOOKUP(C89,'Список ТЗ'!$B$2:$E$457,3,FALSE)</f>
        <v>0</v>
      </c>
      <c r="V89" s="27">
        <f t="shared" si="11"/>
        <v>20</v>
      </c>
      <c r="W89" s="27">
        <f t="shared" si="12"/>
        <v>7</v>
      </c>
      <c r="X89" s="27" t="str">
        <f>VLOOKUP(C89,'Перелік до списання'!$B$2:$B$207,1,FALSE)</f>
        <v>СЕА-10500806910/001</v>
      </c>
    </row>
    <row r="90" spans="1:24" ht="21.95" customHeight="1" x14ac:dyDescent="0.2">
      <c r="A90" s="33">
        <v>4293</v>
      </c>
      <c r="B90" s="34" t="s">
        <v>855</v>
      </c>
      <c r="C90" s="35" t="s">
        <v>856</v>
      </c>
      <c r="D90" s="36">
        <v>105</v>
      </c>
      <c r="E90" s="34" t="s">
        <v>552</v>
      </c>
      <c r="F90" s="35" t="s">
        <v>29</v>
      </c>
      <c r="G90" s="43">
        <v>101052.9</v>
      </c>
      <c r="H90" s="42">
        <v>56421.19</v>
      </c>
      <c r="I90" s="42">
        <v>44631.71</v>
      </c>
      <c r="J90" s="39" t="s">
        <v>857</v>
      </c>
      <c r="K90" s="39" t="s">
        <v>65</v>
      </c>
      <c r="L90" s="36">
        <v>52</v>
      </c>
      <c r="M90" s="34" t="s">
        <v>777</v>
      </c>
      <c r="N90" s="34" t="s">
        <v>555</v>
      </c>
      <c r="O90" s="40" t="str">
        <f t="shared" si="8"/>
        <v>ЗИЛ-138 цистерна пожар. №00614 КА</v>
      </c>
      <c r="P90" s="40" t="s">
        <v>858</v>
      </c>
      <c r="Q90" s="40" t="s">
        <v>859</v>
      </c>
      <c r="R90" s="40" t="s">
        <v>860</v>
      </c>
      <c r="S90" s="27" t="str">
        <f>VLOOKUP(C90,'Список ТЗ'!$B$2:$E$457,4,FALSE)</f>
        <v>ЗИЛ-130</v>
      </c>
      <c r="T90" s="27" t="str">
        <f>VLOOKUP(C90,'Список ТЗ'!$B$2:$E$457,2,FALSE)</f>
        <v>АА 9126 ТХ</v>
      </c>
      <c r="U90" s="27" t="str">
        <f>VLOOKUP(C90,'Список ТЗ'!$B$2:$E$457,3,FALSE)</f>
        <v>00614 КА</v>
      </c>
      <c r="V90" s="27">
        <f>SEARCH(R90,P90)</f>
        <v>23</v>
      </c>
      <c r="W90" s="27">
        <f t="shared" si="12"/>
        <v>8</v>
      </c>
      <c r="X90" s="27" t="e">
        <f>VLOOKUP(C90,'Перелік до списання'!$B$2:$B$207,1,FALSE)</f>
        <v>#N/A</v>
      </c>
    </row>
    <row r="91" spans="1:24" ht="33" customHeight="1" x14ac:dyDescent="0.2">
      <c r="A91" s="33">
        <v>137423</v>
      </c>
      <c r="B91" s="34" t="s">
        <v>861</v>
      </c>
      <c r="C91" s="35" t="s">
        <v>862</v>
      </c>
      <c r="D91" s="36">
        <v>105</v>
      </c>
      <c r="E91" s="34" t="s">
        <v>552</v>
      </c>
      <c r="F91" s="35" t="s">
        <v>29</v>
      </c>
      <c r="G91" s="42">
        <v>2002322.89</v>
      </c>
      <c r="H91" s="42">
        <v>66744.039999999994</v>
      </c>
      <c r="I91" s="42">
        <v>1935578.85</v>
      </c>
      <c r="J91" s="39" t="s">
        <v>863</v>
      </c>
      <c r="K91" s="39" t="s">
        <v>863</v>
      </c>
      <c r="L91" s="36">
        <v>115</v>
      </c>
      <c r="M91" s="34" t="s">
        <v>554</v>
      </c>
      <c r="N91" s="34" t="s">
        <v>555</v>
      </c>
      <c r="O91" s="40" t="str">
        <f t="shared" si="8"/>
        <v>Спец  малотонажний фургон Ford Tranzit АА0248ТО</v>
      </c>
      <c r="P91" s="40" t="s">
        <v>864</v>
      </c>
      <c r="Q91" s="40" t="e">
        <v>#N/A</v>
      </c>
      <c r="R91" s="40" t="e">
        <v>#N/A</v>
      </c>
      <c r="S91" s="27" t="e">
        <f>VLOOKUP(C91,'Список ТЗ'!$B$2:$B$457,1,FALSE)</f>
        <v>#N/A</v>
      </c>
      <c r="T91" s="27" t="e">
        <f>VLOOKUP(C91,'Список ТЗ'!$B$2:$E$457,2,FALSE)</f>
        <v>#N/A</v>
      </c>
      <c r="U91" s="27" t="e">
        <f>VLOOKUP(C91,'Список ТЗ'!$B$2:$E$457,3,FALSE)</f>
        <v>#N/A</v>
      </c>
      <c r="X91" s="27" t="e">
        <f>VLOOKUP(C91,'Перелік до списання'!$B$2:$B$207,1,FALSE)</f>
        <v>#N/A</v>
      </c>
    </row>
    <row r="92" spans="1:24" ht="33" customHeight="1" x14ac:dyDescent="0.2">
      <c r="A92" s="33">
        <v>137424</v>
      </c>
      <c r="B92" s="34" t="s">
        <v>865</v>
      </c>
      <c r="C92" s="35" t="s">
        <v>866</v>
      </c>
      <c r="D92" s="36">
        <v>105</v>
      </c>
      <c r="E92" s="34" t="s">
        <v>552</v>
      </c>
      <c r="F92" s="35" t="s">
        <v>29</v>
      </c>
      <c r="G92" s="42">
        <v>2002322.89</v>
      </c>
      <c r="H92" s="42">
        <v>66744.039999999994</v>
      </c>
      <c r="I92" s="42">
        <v>1935578.85</v>
      </c>
      <c r="J92" s="39" t="s">
        <v>863</v>
      </c>
      <c r="K92" s="39" t="s">
        <v>863</v>
      </c>
      <c r="L92" s="36">
        <v>115</v>
      </c>
      <c r="M92" s="34" t="s">
        <v>554</v>
      </c>
      <c r="N92" s="34" t="s">
        <v>555</v>
      </c>
      <c r="O92" s="40" t="str">
        <f t="shared" si="8"/>
        <v>Спец  малотонажний фургон Ford Tranzit АА0247ТО</v>
      </c>
      <c r="P92" s="40" t="s">
        <v>867</v>
      </c>
      <c r="Q92" s="40" t="e">
        <v>#N/A</v>
      </c>
      <c r="R92" s="40" t="e">
        <v>#N/A</v>
      </c>
      <c r="S92" s="27" t="e">
        <f>VLOOKUP(C92,'Список ТЗ'!$B$2:$B$457,1,FALSE)</f>
        <v>#N/A</v>
      </c>
      <c r="T92" s="27" t="e">
        <f>VLOOKUP(C92,'Список ТЗ'!$B$2:$E$457,2,FALSE)</f>
        <v>#N/A</v>
      </c>
      <c r="U92" s="27" t="e">
        <f>VLOOKUP(C92,'Список ТЗ'!$B$2:$E$457,3,FALSE)</f>
        <v>#N/A</v>
      </c>
      <c r="X92" s="27" t="e">
        <f>VLOOKUP(C92,'Перелік до списання'!$B$2:$B$207,1,FALSE)</f>
        <v>#N/A</v>
      </c>
    </row>
    <row r="93" spans="1:24" ht="33" customHeight="1" x14ac:dyDescent="0.2">
      <c r="A93" s="33">
        <v>137425</v>
      </c>
      <c r="B93" s="34" t="s">
        <v>868</v>
      </c>
      <c r="C93" s="35" t="s">
        <v>869</v>
      </c>
      <c r="D93" s="36">
        <v>105</v>
      </c>
      <c r="E93" s="34" t="s">
        <v>552</v>
      </c>
      <c r="F93" s="35" t="s">
        <v>29</v>
      </c>
      <c r="G93" s="42">
        <v>2002322.89</v>
      </c>
      <c r="H93" s="42">
        <v>66744.039999999994</v>
      </c>
      <c r="I93" s="42">
        <v>1935578.85</v>
      </c>
      <c r="J93" s="39" t="s">
        <v>870</v>
      </c>
      <c r="K93" s="39" t="s">
        <v>870</v>
      </c>
      <c r="L93" s="36">
        <v>115</v>
      </c>
      <c r="M93" s="34" t="s">
        <v>554</v>
      </c>
      <c r="N93" s="34" t="s">
        <v>555</v>
      </c>
      <c r="O93" s="40" t="str">
        <f t="shared" si="8"/>
        <v>Автомобіль спец фургон малотонажн Ford Tranzit АА4718М</v>
      </c>
      <c r="P93" s="40" t="s">
        <v>871</v>
      </c>
      <c r="Q93" s="40" t="e">
        <v>#N/A</v>
      </c>
      <c r="R93" s="40" t="e">
        <v>#N/A</v>
      </c>
      <c r="S93" s="27" t="e">
        <f>VLOOKUP(C93,'Список ТЗ'!$B$2:$B$457,1,FALSE)</f>
        <v>#N/A</v>
      </c>
      <c r="T93" s="27" t="e">
        <f>VLOOKUP(C93,'Список ТЗ'!$B$2:$E$457,2,FALSE)</f>
        <v>#N/A</v>
      </c>
      <c r="U93" s="27" t="e">
        <f>VLOOKUP(C93,'Список ТЗ'!$B$2:$E$457,3,FALSE)</f>
        <v>#N/A</v>
      </c>
      <c r="X93" s="27" t="e">
        <f>VLOOKUP(C93,'Перелік до списання'!$B$2:$B$207,1,FALSE)</f>
        <v>#N/A</v>
      </c>
    </row>
    <row r="94" spans="1:24" ht="33" customHeight="1" x14ac:dyDescent="0.2">
      <c r="A94" s="33">
        <v>137426</v>
      </c>
      <c r="B94" s="34" t="s">
        <v>872</v>
      </c>
      <c r="C94" s="35" t="s">
        <v>873</v>
      </c>
      <c r="D94" s="36">
        <v>105</v>
      </c>
      <c r="E94" s="34" t="s">
        <v>552</v>
      </c>
      <c r="F94" s="35" t="s">
        <v>29</v>
      </c>
      <c r="G94" s="42">
        <v>2002322.89</v>
      </c>
      <c r="H94" s="42">
        <v>66744.039999999994</v>
      </c>
      <c r="I94" s="42">
        <v>1935578.85</v>
      </c>
      <c r="J94" s="39" t="s">
        <v>870</v>
      </c>
      <c r="K94" s="39" t="s">
        <v>870</v>
      </c>
      <c r="L94" s="36">
        <v>115</v>
      </c>
      <c r="M94" s="34" t="s">
        <v>554</v>
      </c>
      <c r="N94" s="34" t="s">
        <v>555</v>
      </c>
      <c r="O94" s="40" t="str">
        <f t="shared" si="8"/>
        <v>Автомобіль спец фургон малотонажн Ford Tranzit АА4719М</v>
      </c>
      <c r="P94" s="40" t="s">
        <v>874</v>
      </c>
      <c r="Q94" s="40" t="e">
        <v>#N/A</v>
      </c>
      <c r="R94" s="40" t="e">
        <v>#N/A</v>
      </c>
      <c r="S94" s="27" t="e">
        <f>VLOOKUP(C94,'Список ТЗ'!$B$2:$B$457,1,FALSE)</f>
        <v>#N/A</v>
      </c>
      <c r="T94" s="27" t="e">
        <f>VLOOKUP(C94,'Список ТЗ'!$B$2:$E$457,2,FALSE)</f>
        <v>#N/A</v>
      </c>
      <c r="U94" s="27" t="e">
        <f>VLOOKUP(C94,'Список ТЗ'!$B$2:$E$457,3,FALSE)</f>
        <v>#N/A</v>
      </c>
      <c r="X94" s="27" t="e">
        <f>VLOOKUP(C94,'Перелік до списання'!$B$2:$B$207,1,FALSE)</f>
        <v>#N/A</v>
      </c>
    </row>
    <row r="95" spans="1:24" ht="44.1" customHeight="1" x14ac:dyDescent="0.2">
      <c r="A95" s="33">
        <v>4599</v>
      </c>
      <c r="B95" s="34" t="s">
        <v>875</v>
      </c>
      <c r="C95" s="35" t="s">
        <v>876</v>
      </c>
      <c r="D95" s="36">
        <v>105</v>
      </c>
      <c r="E95" s="34" t="s">
        <v>552</v>
      </c>
      <c r="F95" s="35" t="s">
        <v>433</v>
      </c>
      <c r="G95" s="42">
        <v>324710.21000000002</v>
      </c>
      <c r="H95" s="42">
        <v>248944.46</v>
      </c>
      <c r="I95" s="42">
        <v>75765.75</v>
      </c>
      <c r="J95" s="39" t="s">
        <v>454</v>
      </c>
      <c r="K95" s="39" t="s">
        <v>803</v>
      </c>
      <c r="L95" s="36">
        <v>55</v>
      </c>
      <c r="M95" s="34" t="s">
        <v>777</v>
      </c>
      <c r="N95" s="34" t="s">
        <v>555</v>
      </c>
      <c r="O95" s="40" t="str">
        <f t="shared" si="8"/>
        <v>Кранове устаткування АВТОКРАН КС-35715-1 МАЗ 5337 держ.номер 05488 КА</v>
      </c>
      <c r="P95" s="40" t="s">
        <v>877</v>
      </c>
      <c r="Q95" s="40" t="e">
        <v>#N/A</v>
      </c>
      <c r="R95" s="40" t="e">
        <v>#N/A</v>
      </c>
      <c r="S95" s="27" t="e">
        <f>VLOOKUP(C95,'Список ТЗ'!$B$2:$B$457,1,FALSE)</f>
        <v>#N/A</v>
      </c>
      <c r="T95" s="27" t="e">
        <f>VLOOKUP(C95,'Список ТЗ'!$B$2:$E$457,2,FALSE)</f>
        <v>#N/A</v>
      </c>
      <c r="U95" s="27" t="e">
        <f>VLOOKUP(C95,'Список ТЗ'!$B$2:$E$457,3,FALSE)</f>
        <v>#N/A</v>
      </c>
      <c r="X95" s="27" t="e">
        <f>VLOOKUP(C95,'Перелік до списання'!$B$2:$B$207,1,FALSE)</f>
        <v>#N/A</v>
      </c>
    </row>
    <row r="96" spans="1:24" ht="44.1" customHeight="1" x14ac:dyDescent="0.2">
      <c r="A96" s="33">
        <v>4600</v>
      </c>
      <c r="B96" s="34" t="s">
        <v>878</v>
      </c>
      <c r="C96" s="35" t="s">
        <v>879</v>
      </c>
      <c r="D96" s="36">
        <v>105</v>
      </c>
      <c r="E96" s="34" t="s">
        <v>552</v>
      </c>
      <c r="F96" s="35" t="s">
        <v>433</v>
      </c>
      <c r="G96" s="42">
        <v>43863.040000000001</v>
      </c>
      <c r="H96" s="42">
        <v>33628.29</v>
      </c>
      <c r="I96" s="42">
        <v>10234.75</v>
      </c>
      <c r="J96" s="39" t="s">
        <v>454</v>
      </c>
      <c r="K96" s="39" t="s">
        <v>803</v>
      </c>
      <c r="L96" s="36">
        <v>55</v>
      </c>
      <c r="M96" s="34" t="s">
        <v>777</v>
      </c>
      <c r="N96" s="34" t="s">
        <v>829</v>
      </c>
      <c r="O96" s="40" t="str">
        <f t="shared" si="8"/>
        <v>Підіймальне устаткування АВТОМОБІЛЬ ЗИЛ 431410 МГП-22 АВТОПІДЙОМНИК держ.номер АА 3328 КЕ</v>
      </c>
      <c r="P96" s="40" t="s">
        <v>880</v>
      </c>
      <c r="Q96" s="40" t="e">
        <v>#N/A</v>
      </c>
      <c r="R96" s="40" t="e">
        <v>#N/A</v>
      </c>
      <c r="S96" s="27" t="e">
        <f>VLOOKUP(C96,'Список ТЗ'!$B$2:$B$457,1,FALSE)</f>
        <v>#N/A</v>
      </c>
      <c r="T96" s="27" t="e">
        <f>VLOOKUP(C96,'Список ТЗ'!$B$2:$E$457,2,FALSE)</f>
        <v>#N/A</v>
      </c>
      <c r="U96" s="27" t="e">
        <f>VLOOKUP(C96,'Список ТЗ'!$B$2:$E$457,3,FALSE)</f>
        <v>#N/A</v>
      </c>
      <c r="X96" s="27" t="e">
        <f>VLOOKUP(C96,'Перелік до списання'!$B$2:$B$207,1,FALSE)</f>
        <v>#N/A</v>
      </c>
    </row>
    <row r="97" spans="1:24" ht="33" customHeight="1" x14ac:dyDescent="0.2">
      <c r="A97" s="33">
        <v>4605</v>
      </c>
      <c r="B97" s="34" t="s">
        <v>881</v>
      </c>
      <c r="C97" s="35" t="s">
        <v>882</v>
      </c>
      <c r="D97" s="36">
        <v>105</v>
      </c>
      <c r="E97" s="34" t="s">
        <v>552</v>
      </c>
      <c r="F97" s="35" t="s">
        <v>433</v>
      </c>
      <c r="G97" s="42">
        <v>71718.09</v>
      </c>
      <c r="H97" s="42">
        <v>54983.91</v>
      </c>
      <c r="I97" s="42">
        <v>16734.18</v>
      </c>
      <c r="J97" s="39" t="s">
        <v>883</v>
      </c>
      <c r="K97" s="39" t="s">
        <v>803</v>
      </c>
      <c r="L97" s="36">
        <v>55</v>
      </c>
      <c r="M97" s="34" t="s">
        <v>777</v>
      </c>
      <c r="N97" s="34" t="s">
        <v>829</v>
      </c>
      <c r="O97" s="40" t="str">
        <f t="shared" si="8"/>
        <v>ЗИЛ 431410 МГП-22 АВТОПІДЙОМНИК  № АА 3328 КЕ</v>
      </c>
      <c r="P97" s="40" t="s">
        <v>884</v>
      </c>
      <c r="Q97" s="40" t="s">
        <v>885</v>
      </c>
      <c r="R97" s="40" t="s">
        <v>886</v>
      </c>
      <c r="S97" s="27" t="str">
        <f>VLOOKUP(C97,'Список ТЗ'!$B$2:$E$457,4,FALSE)</f>
        <v>ЗИЛ-431410 МГП-22</v>
      </c>
      <c r="T97" s="27" t="str">
        <f>VLOOKUP(C97,'Список ТЗ'!$B$2:$E$457,2,FALSE)</f>
        <v>АА 4479 ХА</v>
      </c>
      <c r="U97" s="27" t="str">
        <f>VLOOKUP(C97,'Список ТЗ'!$B$2:$E$457,3,FALSE)</f>
        <v>АА 3328 КЕ</v>
      </c>
      <c r="V97" s="27">
        <f>SEARCH(R97,P97)</f>
        <v>30</v>
      </c>
      <c r="W97" s="27">
        <f t="shared" ref="W97:W100" si="13">LEN(Q97)</f>
        <v>8</v>
      </c>
      <c r="X97" s="27" t="e">
        <f>VLOOKUP(C97,'Перелік до списання'!$B$2:$B$207,1,FALSE)</f>
        <v>#N/A</v>
      </c>
    </row>
    <row r="98" spans="1:24" ht="11.1" customHeight="1" x14ac:dyDescent="0.2">
      <c r="A98" s="33">
        <v>4606</v>
      </c>
      <c r="B98" s="34" t="s">
        <v>887</v>
      </c>
      <c r="C98" s="35" t="s">
        <v>888</v>
      </c>
      <c r="D98" s="36">
        <v>105</v>
      </c>
      <c r="E98" s="34" t="s">
        <v>552</v>
      </c>
      <c r="F98" s="35" t="s">
        <v>433</v>
      </c>
      <c r="G98" s="38">
        <v>1</v>
      </c>
      <c r="H98" s="38">
        <v>1</v>
      </c>
      <c r="I98" s="38">
        <v>0</v>
      </c>
      <c r="J98" s="39" t="s">
        <v>889</v>
      </c>
      <c r="K98" s="39" t="s">
        <v>803</v>
      </c>
      <c r="L98" s="36">
        <v>55</v>
      </c>
      <c r="M98" s="34" t="s">
        <v>777</v>
      </c>
      <c r="N98" s="34" t="s">
        <v>778</v>
      </c>
      <c r="O98" s="40" t="str">
        <f t="shared" si="8"/>
        <v>КАМАЗ-5320   № 00479 КА</v>
      </c>
      <c r="P98" s="40" t="s">
        <v>890</v>
      </c>
      <c r="Q98" s="40" t="s">
        <v>891</v>
      </c>
      <c r="R98" s="40">
        <v>0</v>
      </c>
      <c r="S98" s="27" t="str">
        <f>VLOOKUP(C98,'Список ТЗ'!$B$2:$E$457,4,FALSE)</f>
        <v>КАМАЗ-5320</v>
      </c>
      <c r="T98" s="27" t="str">
        <f>VLOOKUP(C98,'Список ТЗ'!$B$2:$E$457,2,FALSE)</f>
        <v>00479 КА</v>
      </c>
      <c r="U98" s="27">
        <f>VLOOKUP(C98,'Список ТЗ'!$B$2:$E$457,3,FALSE)</f>
        <v>0</v>
      </c>
      <c r="V98" s="27">
        <f t="shared" ref="V98:V99" si="14">SEARCH(Q98,P98)</f>
        <v>12</v>
      </c>
      <c r="W98" s="27">
        <f t="shared" si="13"/>
        <v>7</v>
      </c>
      <c r="X98" s="27" t="e">
        <f>VLOOKUP(C98,'Перелік до списання'!$B$2:$B$207,1,FALSE)</f>
        <v>#N/A</v>
      </c>
    </row>
    <row r="99" spans="1:24" ht="11.1" customHeight="1" x14ac:dyDescent="0.2">
      <c r="A99" s="33">
        <v>4607</v>
      </c>
      <c r="B99" s="34" t="s">
        <v>892</v>
      </c>
      <c r="C99" s="35" t="s">
        <v>893</v>
      </c>
      <c r="D99" s="36">
        <v>105</v>
      </c>
      <c r="E99" s="34" t="s">
        <v>552</v>
      </c>
      <c r="F99" s="35" t="s">
        <v>433</v>
      </c>
      <c r="G99" s="38">
        <v>1</v>
      </c>
      <c r="H99" s="38">
        <v>1</v>
      </c>
      <c r="I99" s="38">
        <v>0</v>
      </c>
      <c r="J99" s="39" t="s">
        <v>894</v>
      </c>
      <c r="K99" s="39" t="s">
        <v>803</v>
      </c>
      <c r="L99" s="36">
        <v>55</v>
      </c>
      <c r="M99" s="34" t="s">
        <v>777</v>
      </c>
      <c r="N99" s="34" t="s">
        <v>778</v>
      </c>
      <c r="O99" s="40" t="str">
        <f t="shared" si="8"/>
        <v>ГАЗ-53    № 3456 КИП</v>
      </c>
      <c r="P99" s="40" t="s">
        <v>895</v>
      </c>
      <c r="Q99" s="40" t="s">
        <v>896</v>
      </c>
      <c r="R99" s="40">
        <v>0</v>
      </c>
      <c r="S99" s="27" t="str">
        <f>VLOOKUP(C99,'Список ТЗ'!$B$2:$E$457,4,FALSE)</f>
        <v>ГАЗ-53</v>
      </c>
      <c r="T99" s="27" t="str">
        <f>VLOOKUP(C99,'Список ТЗ'!$B$2:$E$457,2,FALSE)</f>
        <v>3456 КИП</v>
      </c>
      <c r="U99" s="27">
        <f>VLOOKUP(C99,'Список ТЗ'!$B$2:$E$457,3,FALSE)</f>
        <v>0</v>
      </c>
      <c r="V99" s="27">
        <f t="shared" si="14"/>
        <v>8</v>
      </c>
      <c r="W99" s="27">
        <f t="shared" si="13"/>
        <v>7</v>
      </c>
      <c r="X99" s="27" t="e">
        <f>VLOOKUP(C99,'Перелік до списання'!$B$2:$B$207,1,FALSE)</f>
        <v>#N/A</v>
      </c>
    </row>
    <row r="100" spans="1:24" ht="33" customHeight="1" x14ac:dyDescent="0.2">
      <c r="A100" s="33">
        <v>4608</v>
      </c>
      <c r="B100" s="34" t="s">
        <v>897</v>
      </c>
      <c r="C100" s="35" t="s">
        <v>898</v>
      </c>
      <c r="D100" s="36">
        <v>105</v>
      </c>
      <c r="E100" s="34" t="s">
        <v>552</v>
      </c>
      <c r="F100" s="35" t="s">
        <v>433</v>
      </c>
      <c r="G100" s="42">
        <v>67440.02</v>
      </c>
      <c r="H100" s="44">
        <v>51704</v>
      </c>
      <c r="I100" s="42">
        <v>15736.02</v>
      </c>
      <c r="J100" s="39" t="s">
        <v>899</v>
      </c>
      <c r="K100" s="39" t="s">
        <v>803</v>
      </c>
      <c r="L100" s="36">
        <v>55</v>
      </c>
      <c r="M100" s="34" t="s">
        <v>777</v>
      </c>
      <c r="N100" s="34" t="s">
        <v>555</v>
      </c>
      <c r="O100" s="40" t="str">
        <f t="shared" si="8"/>
        <v>АВТОКРАН КС-35715-1 МАЗ 5337 держ.номер 05488 КА</v>
      </c>
      <c r="P100" s="40" t="s">
        <v>900</v>
      </c>
      <c r="Q100" s="40" t="s">
        <v>901</v>
      </c>
      <c r="R100" s="40" t="s">
        <v>902</v>
      </c>
      <c r="S100" s="27" t="str">
        <f>VLOOKUP(C100,'Список ТЗ'!$B$2:$E$457,4,FALSE)</f>
        <v>МАЗ-5337 КС-35715-1</v>
      </c>
      <c r="T100" s="27" t="str">
        <f>VLOOKUP(C100,'Список ТЗ'!$B$2:$E$457,2,FALSE)</f>
        <v>АА 9160 ТХ</v>
      </c>
      <c r="U100" s="27" t="str">
        <f>VLOOKUP(C100,'Список ТЗ'!$B$2:$E$457,3,FALSE)</f>
        <v>05488 КА</v>
      </c>
      <c r="V100" s="27">
        <f>SEARCH(R100,P100)</f>
        <v>36</v>
      </c>
      <c r="W100" s="27">
        <f t="shared" si="13"/>
        <v>8</v>
      </c>
      <c r="X100" s="27" t="e">
        <f>VLOOKUP(C100,'Перелік до списання'!$B$2:$B$207,1,FALSE)</f>
        <v>#N/A</v>
      </c>
    </row>
    <row r="101" spans="1:24" ht="44.1" customHeight="1" x14ac:dyDescent="0.2">
      <c r="A101" s="33">
        <v>4609</v>
      </c>
      <c r="B101" s="34" t="s">
        <v>94</v>
      </c>
      <c r="C101" s="35" t="s">
        <v>272</v>
      </c>
      <c r="D101" s="36">
        <v>105</v>
      </c>
      <c r="E101" s="34" t="s">
        <v>552</v>
      </c>
      <c r="F101" s="35" t="s">
        <v>433</v>
      </c>
      <c r="G101" s="38">
        <v>1</v>
      </c>
      <c r="H101" s="37">
        <v>0.25</v>
      </c>
      <c r="I101" s="37">
        <v>0.75</v>
      </c>
      <c r="J101" s="39" t="s">
        <v>454</v>
      </c>
      <c r="K101" s="39" t="s">
        <v>65</v>
      </c>
      <c r="L101" s="36">
        <v>52</v>
      </c>
      <c r="M101" s="34" t="s">
        <v>777</v>
      </c>
      <c r="N101" s="34" t="s">
        <v>778</v>
      </c>
      <c r="O101" s="40" t="str">
        <f t="shared" si="8"/>
        <v>Цистерна з насосним обладнанням на АВТОМОБІЛЬ ЗИЛ-130 держ.номер АА 0341 СЕ</v>
      </c>
      <c r="P101" s="40" t="s">
        <v>903</v>
      </c>
      <c r="Q101" s="40" t="e">
        <v>#N/A</v>
      </c>
      <c r="R101" s="40" t="e">
        <v>#N/A</v>
      </c>
      <c r="S101" s="27" t="e">
        <f>VLOOKUP(C101,'Список ТЗ'!$B$2:$B$457,1,FALSE)</f>
        <v>#N/A</v>
      </c>
      <c r="T101" s="27" t="e">
        <f>VLOOKUP(C101,'Список ТЗ'!$B$2:$E$457,2,FALSE)</f>
        <v>#N/A</v>
      </c>
      <c r="U101" s="27" t="e">
        <f>VLOOKUP(C101,'Список ТЗ'!$B$2:$E$457,3,FALSE)</f>
        <v>#N/A</v>
      </c>
      <c r="X101" s="27" t="str">
        <f>VLOOKUP(C101,'Перелік до списання'!$B$2:$B$207,1,FALSE)</f>
        <v>ТЦ5-10500100415/002</v>
      </c>
    </row>
    <row r="102" spans="1:24" ht="33" customHeight="1" x14ac:dyDescent="0.2">
      <c r="A102" s="33">
        <v>4610</v>
      </c>
      <c r="B102" s="34" t="s">
        <v>95</v>
      </c>
      <c r="C102" s="35" t="s">
        <v>273</v>
      </c>
      <c r="D102" s="36">
        <v>105</v>
      </c>
      <c r="E102" s="34" t="s">
        <v>552</v>
      </c>
      <c r="F102" s="35" t="s">
        <v>433</v>
      </c>
      <c r="G102" s="38">
        <v>490</v>
      </c>
      <c r="H102" s="37">
        <v>463.19</v>
      </c>
      <c r="I102" s="37">
        <v>26.81</v>
      </c>
      <c r="J102" s="39" t="s">
        <v>455</v>
      </c>
      <c r="K102" s="39" t="s">
        <v>65</v>
      </c>
      <c r="L102" s="36">
        <v>52</v>
      </c>
      <c r="M102" s="34" t="s">
        <v>777</v>
      </c>
      <c r="N102" s="34" t="s">
        <v>778</v>
      </c>
      <c r="O102" s="40" t="str">
        <f t="shared" si="8"/>
        <v>Самоскид ЗИЛ-ММЗ-554, д.н.  № АА 3561 КН (капітальний ремонт)</v>
      </c>
      <c r="P102" s="40" t="s">
        <v>904</v>
      </c>
      <c r="Q102" s="40" t="e">
        <v>#N/A</v>
      </c>
      <c r="R102" s="40" t="e">
        <v>#N/A</v>
      </c>
      <c r="S102" s="27" t="e">
        <f>VLOOKUP(C102,'Список ТЗ'!$B$2:$B$457,1,FALSE)</f>
        <v>#N/A</v>
      </c>
      <c r="T102" s="27" t="e">
        <f>VLOOKUP(C102,'Список ТЗ'!$B$2:$E$457,2,FALSE)</f>
        <v>#N/A</v>
      </c>
      <c r="U102" s="27" t="e">
        <f>VLOOKUP(C102,'Список ТЗ'!$B$2:$E$457,3,FALSE)</f>
        <v>#N/A</v>
      </c>
      <c r="X102" s="27" t="str">
        <f>VLOOKUP(C102,'Перелік до списання'!$B$2:$B$207,1,FALSE)</f>
        <v>ТЦ5-10500100412/002</v>
      </c>
    </row>
    <row r="103" spans="1:24" ht="11.1" customHeight="1" x14ac:dyDescent="0.2">
      <c r="A103" s="33">
        <v>4611</v>
      </c>
      <c r="B103" s="34" t="s">
        <v>96</v>
      </c>
      <c r="C103" s="35" t="s">
        <v>274</v>
      </c>
      <c r="D103" s="36">
        <v>105</v>
      </c>
      <c r="E103" s="34" t="s">
        <v>552</v>
      </c>
      <c r="F103" s="35" t="s">
        <v>433</v>
      </c>
      <c r="G103" s="42">
        <v>25742.13</v>
      </c>
      <c r="H103" s="42">
        <v>6757.32</v>
      </c>
      <c r="I103" s="42">
        <v>18984.810000000001</v>
      </c>
      <c r="J103" s="39" t="s">
        <v>456</v>
      </c>
      <c r="K103" s="39" t="s">
        <v>65</v>
      </c>
      <c r="L103" s="36">
        <v>52</v>
      </c>
      <c r="M103" s="34" t="s">
        <v>777</v>
      </c>
      <c r="N103" s="34" t="s">
        <v>778</v>
      </c>
      <c r="O103" s="40" t="str">
        <f t="shared" si="8"/>
        <v>ЗИЛ-130   №  22256 КА</v>
      </c>
      <c r="P103" s="40" t="s">
        <v>905</v>
      </c>
      <c r="Q103" s="40" t="s">
        <v>906</v>
      </c>
      <c r="R103" s="40">
        <v>0</v>
      </c>
      <c r="S103" s="27" t="str">
        <f>VLOOKUP(C103,'Список ТЗ'!$B$2:$E$457,4,FALSE)</f>
        <v>ЗИЛ-130</v>
      </c>
      <c r="T103" s="27" t="str">
        <f>VLOOKUP(C103,'Список ТЗ'!$B$2:$E$457,2,FALSE)</f>
        <v>22256 КА</v>
      </c>
      <c r="U103" s="27">
        <f>VLOOKUP(C103,'Список ТЗ'!$B$2:$E$457,3,FALSE)</f>
        <v>0</v>
      </c>
      <c r="V103" s="27">
        <f t="shared" ref="V103:V108" si="15">SEARCH(Q103,P103)</f>
        <v>9</v>
      </c>
      <c r="W103" s="27">
        <f t="shared" ref="W103:W122" si="16">LEN(Q103)</f>
        <v>7</v>
      </c>
      <c r="X103" s="27" t="str">
        <f>VLOOKUP(C103,'Перелік до списання'!$B$2:$B$207,1,FALSE)</f>
        <v>ТЦ5-10500100447/000</v>
      </c>
    </row>
    <row r="104" spans="1:24" ht="11.1" customHeight="1" x14ac:dyDescent="0.2">
      <c r="A104" s="33">
        <v>4612</v>
      </c>
      <c r="B104" s="34" t="s">
        <v>97</v>
      </c>
      <c r="C104" s="35" t="s">
        <v>275</v>
      </c>
      <c r="D104" s="36">
        <v>105</v>
      </c>
      <c r="E104" s="34" t="s">
        <v>552</v>
      </c>
      <c r="F104" s="35" t="s">
        <v>433</v>
      </c>
      <c r="G104" s="38">
        <v>1</v>
      </c>
      <c r="H104" s="37">
        <v>0.25</v>
      </c>
      <c r="I104" s="37">
        <v>0.75</v>
      </c>
      <c r="J104" s="39" t="s">
        <v>457</v>
      </c>
      <c r="K104" s="39" t="s">
        <v>65</v>
      </c>
      <c r="L104" s="36">
        <v>52</v>
      </c>
      <c r="M104" s="34" t="s">
        <v>777</v>
      </c>
      <c r="N104" s="34" t="s">
        <v>778</v>
      </c>
      <c r="O104" s="40" t="str">
        <f t="shared" si="8"/>
        <v>ЗИЛ-130  № 01675 КА</v>
      </c>
      <c r="P104" s="40" t="s">
        <v>907</v>
      </c>
      <c r="Q104" s="40" t="s">
        <v>908</v>
      </c>
      <c r="R104" s="40">
        <v>0</v>
      </c>
      <c r="S104" s="27" t="str">
        <f>VLOOKUP(C104,'Список ТЗ'!$B$2:$E$457,4,FALSE)</f>
        <v>ЗИЛ-130</v>
      </c>
      <c r="T104" s="27" t="str">
        <f>VLOOKUP(C104,'Список ТЗ'!$B$2:$E$457,2,FALSE)</f>
        <v>01675 КА</v>
      </c>
      <c r="U104" s="27">
        <f>VLOOKUP(C104,'Список ТЗ'!$B$2:$E$457,3,FALSE)</f>
        <v>0</v>
      </c>
      <c r="V104" s="27">
        <f t="shared" si="15"/>
        <v>9</v>
      </c>
      <c r="W104" s="27">
        <f t="shared" si="16"/>
        <v>7</v>
      </c>
      <c r="X104" s="27" t="str">
        <f>VLOOKUP(C104,'Перелік до списання'!$B$2:$B$207,1,FALSE)</f>
        <v>ТЦ5-10500100416/000</v>
      </c>
    </row>
    <row r="105" spans="1:24" ht="11.1" customHeight="1" x14ac:dyDescent="0.2">
      <c r="A105" s="33">
        <v>4613</v>
      </c>
      <c r="B105" s="34" t="s">
        <v>98</v>
      </c>
      <c r="C105" s="35" t="s">
        <v>276</v>
      </c>
      <c r="D105" s="36">
        <v>105</v>
      </c>
      <c r="E105" s="34" t="s">
        <v>552</v>
      </c>
      <c r="F105" s="35" t="s">
        <v>433</v>
      </c>
      <c r="G105" s="38">
        <v>1</v>
      </c>
      <c r="H105" s="37">
        <v>0.25</v>
      </c>
      <c r="I105" s="37">
        <v>0.75</v>
      </c>
      <c r="J105" s="39" t="s">
        <v>458</v>
      </c>
      <c r="K105" s="39" t="s">
        <v>65</v>
      </c>
      <c r="L105" s="36">
        <v>52</v>
      </c>
      <c r="M105" s="34" t="s">
        <v>777</v>
      </c>
      <c r="N105" s="34" t="s">
        <v>778</v>
      </c>
      <c r="O105" s="40" t="str">
        <f t="shared" si="8"/>
        <v>ЗИЛ-130  №  АА 0341 СЕ</v>
      </c>
      <c r="P105" s="40" t="s">
        <v>909</v>
      </c>
      <c r="Q105" s="40" t="s">
        <v>910</v>
      </c>
      <c r="R105" s="40">
        <v>0</v>
      </c>
      <c r="S105" s="27" t="str">
        <f>VLOOKUP(C105,'Список ТЗ'!$B$2:$E$457,4,FALSE)</f>
        <v>ЗИЛ-130 ПМ</v>
      </c>
      <c r="T105" s="27" t="str">
        <f>VLOOKUP(C105,'Список ТЗ'!$B$2:$E$457,2,FALSE)</f>
        <v>АА 0341 СЕ</v>
      </c>
      <c r="U105" s="27">
        <f>VLOOKUP(C105,'Список ТЗ'!$B$2:$E$457,3,FALSE)</f>
        <v>0</v>
      </c>
      <c r="V105" s="27">
        <f t="shared" si="15"/>
        <v>9</v>
      </c>
      <c r="W105" s="27">
        <f t="shared" si="16"/>
        <v>8</v>
      </c>
      <c r="X105" s="27" t="str">
        <f>VLOOKUP(C105,'Перелік до списання'!$B$2:$B$207,1,FALSE)</f>
        <v>ТЦ5-10500100415/001</v>
      </c>
    </row>
    <row r="106" spans="1:24" ht="21.95" customHeight="1" x14ac:dyDescent="0.2">
      <c r="A106" s="33">
        <v>4614</v>
      </c>
      <c r="B106" s="34" t="s">
        <v>99</v>
      </c>
      <c r="C106" s="35" t="s">
        <v>277</v>
      </c>
      <c r="D106" s="36">
        <v>105</v>
      </c>
      <c r="E106" s="34" t="s">
        <v>552</v>
      </c>
      <c r="F106" s="35" t="s">
        <v>433</v>
      </c>
      <c r="G106" s="42">
        <v>72758.09</v>
      </c>
      <c r="H106" s="42">
        <v>36985.339999999997</v>
      </c>
      <c r="I106" s="42">
        <v>35772.75</v>
      </c>
      <c r="J106" s="39" t="s">
        <v>459</v>
      </c>
      <c r="K106" s="39" t="s">
        <v>65</v>
      </c>
      <c r="L106" s="36">
        <v>52</v>
      </c>
      <c r="M106" s="34" t="s">
        <v>777</v>
      </c>
      <c r="N106" s="34" t="s">
        <v>778</v>
      </c>
      <c r="O106" s="40" t="str">
        <f t="shared" si="8"/>
        <v>Самоскид ЗИЛ-ММЗ-554, д.н.  № АА 3561 КН</v>
      </c>
      <c r="P106" s="40" t="s">
        <v>911</v>
      </c>
      <c r="Q106" s="40" t="s">
        <v>912</v>
      </c>
      <c r="R106" s="40">
        <v>0</v>
      </c>
      <c r="S106" s="27" t="str">
        <f>VLOOKUP(C106,'Список ТЗ'!$B$2:$E$457,4,FALSE)</f>
        <v>ЗИЛ-ММЗ 554</v>
      </c>
      <c r="T106" s="27" t="str">
        <f>VLOOKUP(C106,'Список ТЗ'!$B$2:$E$457,2,FALSE)</f>
        <v>АА 3561 КН</v>
      </c>
      <c r="U106" s="27">
        <f>VLOOKUP(C106,'Список ТЗ'!$B$2:$E$457,3,FALSE)</f>
        <v>0</v>
      </c>
      <c r="V106" s="27">
        <f t="shared" si="15"/>
        <v>26</v>
      </c>
      <c r="W106" s="27">
        <f t="shared" si="16"/>
        <v>8</v>
      </c>
      <c r="X106" s="27" t="str">
        <f>VLOOKUP(C106,'Перелік до списання'!$B$2:$B$207,1,FALSE)</f>
        <v>ТЦ5-10500100412/001</v>
      </c>
    </row>
    <row r="107" spans="1:24" ht="21.95" customHeight="1" x14ac:dyDescent="0.2">
      <c r="A107" s="33">
        <v>4615</v>
      </c>
      <c r="B107" s="34" t="s">
        <v>100</v>
      </c>
      <c r="C107" s="35" t="s">
        <v>278</v>
      </c>
      <c r="D107" s="36">
        <v>105</v>
      </c>
      <c r="E107" s="34" t="s">
        <v>552</v>
      </c>
      <c r="F107" s="35" t="s">
        <v>433</v>
      </c>
      <c r="G107" s="38">
        <v>1</v>
      </c>
      <c r="H107" s="37">
        <v>0.25</v>
      </c>
      <c r="I107" s="37">
        <v>0.75</v>
      </c>
      <c r="J107" s="39" t="s">
        <v>460</v>
      </c>
      <c r="K107" s="39" t="s">
        <v>65</v>
      </c>
      <c r="L107" s="36">
        <v>52</v>
      </c>
      <c r="M107" s="34" t="s">
        <v>777</v>
      </c>
      <c r="N107" s="34" t="s">
        <v>778</v>
      </c>
      <c r="O107" s="40" t="str">
        <f t="shared" si="8"/>
        <v>ЗИЛ-433360  №  АА 3321 КЕ</v>
      </c>
      <c r="P107" s="40" t="s">
        <v>913</v>
      </c>
      <c r="Q107" s="40" t="s">
        <v>914</v>
      </c>
      <c r="R107" s="40">
        <v>0</v>
      </c>
      <c r="S107" s="27" t="str">
        <f>VLOOKUP(C107,'Список ТЗ'!$B$2:$E$457,4,FALSE)</f>
        <v>ЗИЛ-433360</v>
      </c>
      <c r="T107" s="27" t="str">
        <f>VLOOKUP(C107,'Список ТЗ'!$B$2:$E$457,2,FALSE)</f>
        <v>АА 3321 КЕ</v>
      </c>
      <c r="U107" s="27">
        <f>VLOOKUP(C107,'Список ТЗ'!$B$2:$E$457,3,FALSE)</f>
        <v>0</v>
      </c>
      <c r="V107" s="27">
        <f t="shared" si="15"/>
        <v>12</v>
      </c>
      <c r="W107" s="27">
        <f t="shared" si="16"/>
        <v>8</v>
      </c>
      <c r="X107" s="27" t="str">
        <f>VLOOKUP(C107,'Перелік до списання'!$B$2:$B$207,1,FALSE)</f>
        <v>ТЦ5-10500100411/000</v>
      </c>
    </row>
    <row r="108" spans="1:24" ht="33" customHeight="1" x14ac:dyDescent="0.2">
      <c r="A108" s="33">
        <v>4616</v>
      </c>
      <c r="B108" s="34" t="s">
        <v>101</v>
      </c>
      <c r="C108" s="35" t="s">
        <v>279</v>
      </c>
      <c r="D108" s="36">
        <v>105</v>
      </c>
      <c r="E108" s="34" t="s">
        <v>552</v>
      </c>
      <c r="F108" s="35" t="s">
        <v>433</v>
      </c>
      <c r="G108" s="38">
        <v>1</v>
      </c>
      <c r="H108" s="37">
        <v>0.25</v>
      </c>
      <c r="I108" s="37">
        <v>0.75</v>
      </c>
      <c r="J108" s="39" t="s">
        <v>461</v>
      </c>
      <c r="K108" s="39" t="s">
        <v>65</v>
      </c>
      <c r="L108" s="36">
        <v>52</v>
      </c>
      <c r="M108" s="34" t="s">
        <v>777</v>
      </c>
      <c r="N108" s="34" t="s">
        <v>778</v>
      </c>
      <c r="O108" s="40" t="str">
        <f t="shared" si="8"/>
        <v>МИКРОАВТОБУС НИССАН-УРВАН 2.5 держ.номер 00698 КА</v>
      </c>
      <c r="P108" s="40" t="s">
        <v>915</v>
      </c>
      <c r="Q108" s="40" t="s">
        <v>916</v>
      </c>
      <c r="R108" s="40">
        <v>0</v>
      </c>
      <c r="S108" s="27" t="str">
        <f>VLOOKUP(C108,'Список ТЗ'!$B$2:$E$457,4,FALSE)</f>
        <v>NISSAN URVAN</v>
      </c>
      <c r="T108" s="27" t="str">
        <f>VLOOKUP(C108,'Список ТЗ'!$B$2:$E$457,2,FALSE)</f>
        <v>00698 КА</v>
      </c>
      <c r="U108" s="27">
        <f>VLOOKUP(C108,'Список ТЗ'!$B$2:$E$457,3,FALSE)</f>
        <v>0</v>
      </c>
      <c r="V108" s="27">
        <f t="shared" si="15"/>
        <v>38</v>
      </c>
      <c r="W108" s="27">
        <f t="shared" si="16"/>
        <v>7</v>
      </c>
      <c r="X108" s="27" t="str">
        <f>VLOOKUP(C108,'Перелік до списання'!$B$2:$B$207,1,FALSE)</f>
        <v>ТЦ5-10500050014/000</v>
      </c>
    </row>
    <row r="109" spans="1:24" ht="21.95" customHeight="1" x14ac:dyDescent="0.2">
      <c r="A109" s="33">
        <v>110758</v>
      </c>
      <c r="B109" s="34" t="s">
        <v>917</v>
      </c>
      <c r="C109" s="35" t="s">
        <v>918</v>
      </c>
      <c r="D109" s="36">
        <v>105</v>
      </c>
      <c r="E109" s="34" t="s">
        <v>552</v>
      </c>
      <c r="F109" s="35" t="s">
        <v>919</v>
      </c>
      <c r="G109" s="43">
        <v>82339.399999999994</v>
      </c>
      <c r="H109" s="42">
        <v>34308.089999999997</v>
      </c>
      <c r="I109" s="42">
        <v>48031.31</v>
      </c>
      <c r="J109" s="39" t="s">
        <v>920</v>
      </c>
      <c r="K109" s="39" t="s">
        <v>803</v>
      </c>
      <c r="L109" s="36">
        <v>55</v>
      </c>
      <c r="M109" s="34" t="s">
        <v>777</v>
      </c>
      <c r="N109" s="34" t="s">
        <v>555</v>
      </c>
      <c r="O109" s="40" t="str">
        <f t="shared" si="8"/>
        <v>ТРАКТОР Т-40 держ.номер 020-72 КС</v>
      </c>
      <c r="P109" s="40" t="s">
        <v>921</v>
      </c>
      <c r="Q109" s="40" t="s">
        <v>922</v>
      </c>
      <c r="R109" s="40" t="s">
        <v>923</v>
      </c>
      <c r="S109" s="27" t="str">
        <f>VLOOKUP(C109,'Список ТЗ'!$B$2:$E$457,4,FALSE)</f>
        <v>Т-40</v>
      </c>
      <c r="T109" s="27" t="str">
        <f>VLOOKUP(C109,'Список ТЗ'!$B$2:$E$457,2,FALSE)</f>
        <v>21273 АІ</v>
      </c>
      <c r="U109" s="27" t="str">
        <f>VLOOKUP(C109,'Список ТЗ'!$B$2:$E$457,3,FALSE)</f>
        <v>02072 КС</v>
      </c>
      <c r="V109" s="27" t="e">
        <f t="shared" ref="V109:V122" si="17">SEARCH(R109,P109)</f>
        <v>#VALUE!</v>
      </c>
      <c r="W109" s="27">
        <f t="shared" si="16"/>
        <v>7</v>
      </c>
      <c r="X109" s="27" t="e">
        <f>VLOOKUP(C109,'Перелік до списання'!$B$2:$B$207,1,FALSE)</f>
        <v>#N/A</v>
      </c>
    </row>
    <row r="110" spans="1:24" ht="21.95" customHeight="1" x14ac:dyDescent="0.2">
      <c r="A110" s="33">
        <v>110759</v>
      </c>
      <c r="B110" s="34" t="s">
        <v>924</v>
      </c>
      <c r="C110" s="35" t="s">
        <v>925</v>
      </c>
      <c r="D110" s="36">
        <v>105</v>
      </c>
      <c r="E110" s="34" t="s">
        <v>552</v>
      </c>
      <c r="F110" s="35" t="s">
        <v>919</v>
      </c>
      <c r="G110" s="43">
        <v>82339.399999999994</v>
      </c>
      <c r="H110" s="42">
        <v>34308.089999999997</v>
      </c>
      <c r="I110" s="42">
        <v>48031.31</v>
      </c>
      <c r="J110" s="39" t="s">
        <v>926</v>
      </c>
      <c r="K110" s="39" t="s">
        <v>803</v>
      </c>
      <c r="L110" s="36">
        <v>55</v>
      </c>
      <c r="M110" s="34" t="s">
        <v>777</v>
      </c>
      <c r="N110" s="34" t="s">
        <v>555</v>
      </c>
      <c r="O110" s="40" t="str">
        <f t="shared" si="8"/>
        <v>ТРАКТОР Т-40 АМ держ.номер 020-73 КС</v>
      </c>
      <c r="P110" s="40" t="s">
        <v>927</v>
      </c>
      <c r="Q110" s="40" t="s">
        <v>928</v>
      </c>
      <c r="R110" s="40" t="s">
        <v>929</v>
      </c>
      <c r="S110" s="27" t="str">
        <f>VLOOKUP(C110,'Список ТЗ'!$B$2:$E$457,4,FALSE)</f>
        <v>Т-40 АМ</v>
      </c>
      <c r="T110" s="27" t="str">
        <f>VLOOKUP(C110,'Список ТЗ'!$B$2:$E$457,2,FALSE)</f>
        <v>21274 АІ</v>
      </c>
      <c r="U110" s="27" t="str">
        <f>VLOOKUP(C110,'Список ТЗ'!$B$2:$E$457,3,FALSE)</f>
        <v>02073 КС</v>
      </c>
      <c r="V110" s="27" t="e">
        <f t="shared" si="17"/>
        <v>#VALUE!</v>
      </c>
      <c r="W110" s="27">
        <f t="shared" si="16"/>
        <v>7</v>
      </c>
      <c r="X110" s="27" t="e">
        <f>VLOOKUP(C110,'Перелік до списання'!$B$2:$B$207,1,FALSE)</f>
        <v>#N/A</v>
      </c>
    </row>
    <row r="111" spans="1:24" ht="33" customHeight="1" x14ac:dyDescent="0.2">
      <c r="A111" s="33">
        <v>110760</v>
      </c>
      <c r="B111" s="34" t="s">
        <v>930</v>
      </c>
      <c r="C111" s="35" t="s">
        <v>931</v>
      </c>
      <c r="D111" s="36">
        <v>105</v>
      </c>
      <c r="E111" s="34" t="s">
        <v>552</v>
      </c>
      <c r="F111" s="35" t="s">
        <v>919</v>
      </c>
      <c r="G111" s="42">
        <v>79844.259999999995</v>
      </c>
      <c r="H111" s="43">
        <v>33268.400000000001</v>
      </c>
      <c r="I111" s="42">
        <v>46575.86</v>
      </c>
      <c r="J111" s="39" t="s">
        <v>932</v>
      </c>
      <c r="K111" s="39" t="s">
        <v>803</v>
      </c>
      <c r="L111" s="36">
        <v>55</v>
      </c>
      <c r="M111" s="34" t="s">
        <v>777</v>
      </c>
      <c r="N111" s="34" t="s">
        <v>555</v>
      </c>
      <c r="O111" s="40" t="str">
        <f t="shared" si="8"/>
        <v>ТРАКТОР ЮМЗ-6АКЛ "БЕЛАРУСЬ" держ.номер 020,75 КС</v>
      </c>
      <c r="P111" s="40" t="s">
        <v>933</v>
      </c>
      <c r="Q111" s="40" t="s">
        <v>934</v>
      </c>
      <c r="R111" s="40" t="s">
        <v>935</v>
      </c>
      <c r="S111" s="27" t="str">
        <f>VLOOKUP(C111,'Список ТЗ'!$B$2:$E$457,4,FALSE)</f>
        <v>ЮМЗ-6 АКЛ "БЕЛАРУСЬ"</v>
      </c>
      <c r="T111" s="27" t="str">
        <f>VLOOKUP(C111,'Список ТЗ'!$B$2:$E$457,2,FALSE)</f>
        <v>21288 АІ</v>
      </c>
      <c r="U111" s="27" t="str">
        <f>VLOOKUP(C111,'Список ТЗ'!$B$2:$E$457,3,FALSE)</f>
        <v>02075 КС</v>
      </c>
      <c r="V111" s="27" t="e">
        <f t="shared" si="17"/>
        <v>#VALUE!</v>
      </c>
      <c r="W111" s="27">
        <f t="shared" si="16"/>
        <v>7</v>
      </c>
      <c r="X111" s="27" t="e">
        <f>VLOOKUP(C111,'Перелік до списання'!$B$2:$B$207,1,FALSE)</f>
        <v>#N/A</v>
      </c>
    </row>
    <row r="112" spans="1:24" ht="21.95" customHeight="1" x14ac:dyDescent="0.2">
      <c r="A112" s="33">
        <v>110761</v>
      </c>
      <c r="B112" s="34" t="s">
        <v>936</v>
      </c>
      <c r="C112" s="35" t="s">
        <v>937</v>
      </c>
      <c r="D112" s="36">
        <v>105</v>
      </c>
      <c r="E112" s="34" t="s">
        <v>552</v>
      </c>
      <c r="F112" s="35" t="s">
        <v>919</v>
      </c>
      <c r="G112" s="42">
        <v>2247.4299999999998</v>
      </c>
      <c r="H112" s="41">
        <v>936.4</v>
      </c>
      <c r="I112" s="42">
        <v>1311.03</v>
      </c>
      <c r="J112" s="39" t="s">
        <v>938</v>
      </c>
      <c r="K112" s="39" t="s">
        <v>803</v>
      </c>
      <c r="L112" s="36">
        <v>55</v>
      </c>
      <c r="M112" s="34" t="s">
        <v>777</v>
      </c>
      <c r="N112" s="34" t="s">
        <v>555</v>
      </c>
      <c r="O112" s="40" t="str">
        <f t="shared" si="8"/>
        <v>ТРАКТОРНЫЙ ПРИЦЕП держ.номер КС 00482</v>
      </c>
      <c r="P112" s="40" t="s">
        <v>939</v>
      </c>
      <c r="Q112" s="40" t="s">
        <v>940</v>
      </c>
      <c r="R112" s="40" t="s">
        <v>941</v>
      </c>
      <c r="S112" s="27" t="str">
        <f>VLOOKUP(C112,'Список ТЗ'!$B$2:$E$457,4,FALSE)</f>
        <v>2-ПТС-4</v>
      </c>
      <c r="T112" s="27" t="str">
        <f>VLOOKUP(C112,'Список ТЗ'!$B$2:$E$457,2,FALSE)</f>
        <v>21325 АІ</v>
      </c>
      <c r="U112" s="27" t="str">
        <f>VLOOKUP(C112,'Список ТЗ'!$B$2:$E$457,3,FALSE)</f>
        <v>КС 00482</v>
      </c>
      <c r="V112" s="27">
        <f t="shared" si="17"/>
        <v>27</v>
      </c>
      <c r="W112" s="27">
        <f t="shared" si="16"/>
        <v>7</v>
      </c>
      <c r="X112" s="27" t="e">
        <f>VLOOKUP(C112,'Перелік до списання'!$B$2:$B$207,1,FALSE)</f>
        <v>#N/A</v>
      </c>
    </row>
    <row r="113" spans="1:24" ht="33" customHeight="1" x14ac:dyDescent="0.2">
      <c r="A113" s="33">
        <v>110762</v>
      </c>
      <c r="B113" s="34" t="s">
        <v>942</v>
      </c>
      <c r="C113" s="35" t="s">
        <v>943</v>
      </c>
      <c r="D113" s="36">
        <v>105</v>
      </c>
      <c r="E113" s="34" t="s">
        <v>552</v>
      </c>
      <c r="F113" s="35" t="s">
        <v>919</v>
      </c>
      <c r="G113" s="43">
        <v>1760.6</v>
      </c>
      <c r="H113" s="41">
        <v>733.6</v>
      </c>
      <c r="I113" s="44">
        <v>1027</v>
      </c>
      <c r="J113" s="39" t="s">
        <v>944</v>
      </c>
      <c r="K113" s="39" t="s">
        <v>803</v>
      </c>
      <c r="L113" s="36">
        <v>55</v>
      </c>
      <c r="M113" s="34" t="s">
        <v>777</v>
      </c>
      <c r="N113" s="34" t="s">
        <v>555</v>
      </c>
      <c r="O113" s="40" t="str">
        <f t="shared" si="8"/>
        <v>ТРАКТОРНЫЙ ПРИЦЕП 2ПТС-4М держ.номер КС 00484</v>
      </c>
      <c r="P113" s="40" t="s">
        <v>945</v>
      </c>
      <c r="Q113" s="40" t="s">
        <v>946</v>
      </c>
      <c r="R113" s="40" t="s">
        <v>947</v>
      </c>
      <c r="S113" s="27" t="str">
        <f>VLOOKUP(C113,'Список ТЗ'!$B$2:$E$457,4,FALSE)</f>
        <v>2ПТС-4М</v>
      </c>
      <c r="T113" s="27" t="str">
        <f>VLOOKUP(C113,'Список ТЗ'!$B$2:$E$457,2,FALSE)</f>
        <v>21281 АІ</v>
      </c>
      <c r="U113" s="27" t="str">
        <f>VLOOKUP(C113,'Список ТЗ'!$B$2:$E$457,3,FALSE)</f>
        <v>КС 00484</v>
      </c>
      <c r="V113" s="27">
        <f t="shared" si="17"/>
        <v>34</v>
      </c>
      <c r="W113" s="27">
        <f t="shared" si="16"/>
        <v>7</v>
      </c>
      <c r="X113" s="27" t="e">
        <f>VLOOKUP(C113,'Перелік до списання'!$B$2:$B$207,1,FALSE)</f>
        <v>#N/A</v>
      </c>
    </row>
    <row r="114" spans="1:24" ht="33" customHeight="1" x14ac:dyDescent="0.2">
      <c r="A114" s="33">
        <v>110763</v>
      </c>
      <c r="B114" s="34" t="s">
        <v>948</v>
      </c>
      <c r="C114" s="35" t="s">
        <v>949</v>
      </c>
      <c r="D114" s="36">
        <v>105</v>
      </c>
      <c r="E114" s="34" t="s">
        <v>552</v>
      </c>
      <c r="F114" s="35" t="s">
        <v>919</v>
      </c>
      <c r="G114" s="43">
        <v>1760.6</v>
      </c>
      <c r="H114" s="41">
        <v>733.6</v>
      </c>
      <c r="I114" s="44">
        <v>1027</v>
      </c>
      <c r="J114" s="39" t="s">
        <v>950</v>
      </c>
      <c r="K114" s="39" t="s">
        <v>803</v>
      </c>
      <c r="L114" s="36">
        <v>55</v>
      </c>
      <c r="M114" s="34" t="s">
        <v>777</v>
      </c>
      <c r="N114" s="34" t="s">
        <v>555</v>
      </c>
      <c r="O114" s="40" t="str">
        <f t="shared" si="8"/>
        <v>ТРАКТОРНЫЙ ПРИЦЕП 2ПТС-4М держ.номер КС 00942</v>
      </c>
      <c r="P114" s="40" t="s">
        <v>951</v>
      </c>
      <c r="Q114" s="40" t="s">
        <v>952</v>
      </c>
      <c r="R114" s="40" t="s">
        <v>953</v>
      </c>
      <c r="S114" s="27" t="str">
        <f>VLOOKUP(C114,'Список ТЗ'!$B$2:$E$457,4,FALSE)</f>
        <v>2ПТС-4М</v>
      </c>
      <c r="T114" s="27" t="str">
        <f>VLOOKUP(C114,'Список ТЗ'!$B$2:$E$457,2,FALSE)</f>
        <v>21283 АІ</v>
      </c>
      <c r="U114" s="27" t="str">
        <f>VLOOKUP(C114,'Список ТЗ'!$B$2:$E$457,3,FALSE)</f>
        <v>КС 00942</v>
      </c>
      <c r="V114" s="27">
        <f t="shared" si="17"/>
        <v>34</v>
      </c>
      <c r="W114" s="27">
        <f t="shared" si="16"/>
        <v>7</v>
      </c>
      <c r="X114" s="27" t="e">
        <f>VLOOKUP(C114,'Перелік до списання'!$B$2:$B$207,1,FALSE)</f>
        <v>#N/A</v>
      </c>
    </row>
    <row r="115" spans="1:24" ht="33" customHeight="1" x14ac:dyDescent="0.2">
      <c r="A115" s="33">
        <v>110774</v>
      </c>
      <c r="B115" s="34" t="s">
        <v>954</v>
      </c>
      <c r="C115" s="35" t="s">
        <v>955</v>
      </c>
      <c r="D115" s="36">
        <v>105</v>
      </c>
      <c r="E115" s="34" t="s">
        <v>552</v>
      </c>
      <c r="F115" s="35" t="s">
        <v>919</v>
      </c>
      <c r="G115" s="42">
        <v>2740.94</v>
      </c>
      <c r="H115" s="42">
        <v>1142.0899999999999</v>
      </c>
      <c r="I115" s="42">
        <v>1598.85</v>
      </c>
      <c r="J115" s="39" t="s">
        <v>956</v>
      </c>
      <c r="K115" s="39" t="s">
        <v>803</v>
      </c>
      <c r="L115" s="36">
        <v>55</v>
      </c>
      <c r="M115" s="34" t="s">
        <v>777</v>
      </c>
      <c r="N115" s="34" t="s">
        <v>555</v>
      </c>
      <c r="O115" s="40" t="str">
        <f t="shared" si="8"/>
        <v>ПРИЦЕП ТРАКТОРНЫЙ 2-ПТС-4 держ.номер КС 00483</v>
      </c>
      <c r="P115" s="40" t="s">
        <v>957</v>
      </c>
      <c r="Q115" s="40" t="s">
        <v>958</v>
      </c>
      <c r="R115" s="40" t="s">
        <v>959</v>
      </c>
      <c r="S115" s="27" t="str">
        <f>VLOOKUP(C115,'Список ТЗ'!$B$2:$E$457,4,FALSE)</f>
        <v>2-ПТС-4</v>
      </c>
      <c r="T115" s="27" t="str">
        <f>VLOOKUP(C115,'Список ТЗ'!$B$2:$E$457,2,FALSE)</f>
        <v>21282 АІ</v>
      </c>
      <c r="U115" s="27" t="str">
        <f>VLOOKUP(C115,'Список ТЗ'!$B$2:$E$457,3,FALSE)</f>
        <v>КС 00483</v>
      </c>
      <c r="V115" s="27">
        <f t="shared" si="17"/>
        <v>34</v>
      </c>
      <c r="W115" s="27">
        <f t="shared" si="16"/>
        <v>7</v>
      </c>
      <c r="X115" s="27" t="e">
        <f>VLOOKUP(C115,'Перелік до списання'!$B$2:$B$207,1,FALSE)</f>
        <v>#N/A</v>
      </c>
    </row>
    <row r="116" spans="1:24" ht="33" customHeight="1" x14ac:dyDescent="0.2">
      <c r="A116" s="33">
        <v>110775</v>
      </c>
      <c r="B116" s="34" t="s">
        <v>960</v>
      </c>
      <c r="C116" s="35" t="s">
        <v>961</v>
      </c>
      <c r="D116" s="36">
        <v>105</v>
      </c>
      <c r="E116" s="34" t="s">
        <v>552</v>
      </c>
      <c r="F116" s="35" t="s">
        <v>919</v>
      </c>
      <c r="G116" s="42">
        <v>2740.94</v>
      </c>
      <c r="H116" s="42">
        <v>1142.0899999999999</v>
      </c>
      <c r="I116" s="42">
        <v>1598.85</v>
      </c>
      <c r="J116" s="39" t="s">
        <v>956</v>
      </c>
      <c r="K116" s="39" t="s">
        <v>803</v>
      </c>
      <c r="L116" s="36">
        <v>55</v>
      </c>
      <c r="M116" s="34" t="s">
        <v>777</v>
      </c>
      <c r="N116" s="34" t="s">
        <v>555</v>
      </c>
      <c r="O116" s="40" t="str">
        <f t="shared" si="8"/>
        <v>ПРИЦЕП ТРАКТОРНЫЙ 2-ПТС-4 держ.номер 74-08 ЯЯ</v>
      </c>
      <c r="P116" s="40" t="s">
        <v>962</v>
      </c>
      <c r="Q116" s="40" t="s">
        <v>963</v>
      </c>
      <c r="R116" s="40">
        <v>0</v>
      </c>
      <c r="S116" s="27" t="str">
        <f>VLOOKUP(C116,'Список ТЗ'!$B$2:$E$457,4,FALSE)</f>
        <v>2-ПТС-4</v>
      </c>
      <c r="T116" s="27" t="str">
        <f>VLOOKUP(C116,'Список ТЗ'!$B$2:$E$457,2,FALSE)</f>
        <v>7408 ЯЯ</v>
      </c>
      <c r="U116" s="27">
        <f>VLOOKUP(C116,'Список ТЗ'!$B$2:$E$457,3,FALSE)</f>
        <v>0</v>
      </c>
      <c r="V116" s="27">
        <f t="shared" si="17"/>
        <v>37</v>
      </c>
      <c r="W116" s="27">
        <f t="shared" si="16"/>
        <v>6</v>
      </c>
      <c r="X116" s="27" t="e">
        <f>VLOOKUP(C116,'Перелік до списання'!$B$2:$B$207,1,FALSE)</f>
        <v>#N/A</v>
      </c>
    </row>
    <row r="117" spans="1:24" ht="21.95" customHeight="1" x14ac:dyDescent="0.2">
      <c r="A117" s="33">
        <v>110802</v>
      </c>
      <c r="B117" s="34" t="s">
        <v>964</v>
      </c>
      <c r="C117" s="35" t="s">
        <v>965</v>
      </c>
      <c r="D117" s="36">
        <v>105</v>
      </c>
      <c r="E117" s="34" t="s">
        <v>552</v>
      </c>
      <c r="F117" s="35" t="s">
        <v>919</v>
      </c>
      <c r="G117" s="44">
        <v>93000</v>
      </c>
      <c r="H117" s="44">
        <v>38750</v>
      </c>
      <c r="I117" s="44">
        <v>54250</v>
      </c>
      <c r="J117" s="39" t="s">
        <v>966</v>
      </c>
      <c r="K117" s="39" t="s">
        <v>803</v>
      </c>
      <c r="L117" s="36">
        <v>55</v>
      </c>
      <c r="M117" s="34" t="s">
        <v>777</v>
      </c>
      <c r="N117" s="34" t="s">
        <v>778</v>
      </c>
      <c r="O117" s="40" t="str">
        <f t="shared" si="8"/>
        <v>ЭКСКАВАТОР ЕО-2621 АКМ держ.номер 020-77 КС</v>
      </c>
      <c r="P117" s="40" t="s">
        <v>967</v>
      </c>
      <c r="Q117" s="40" t="s">
        <v>968</v>
      </c>
      <c r="R117" s="40" t="s">
        <v>969</v>
      </c>
      <c r="S117" s="27" t="str">
        <f>VLOOKUP(C117,'Список ТЗ'!$B$2:$E$457,4,FALSE)</f>
        <v>ЭО-2621 АКМ</v>
      </c>
      <c r="T117" s="27" t="str">
        <f>VLOOKUP(C117,'Список ТЗ'!$B$2:$E$457,2,FALSE)</f>
        <v>21291 АІ</v>
      </c>
      <c r="U117" s="27" t="str">
        <f>VLOOKUP(C117,'Список ТЗ'!$B$2:$E$457,3,FALSE)</f>
        <v>02077 КС</v>
      </c>
      <c r="V117" s="27" t="e">
        <f t="shared" si="17"/>
        <v>#VALUE!</v>
      </c>
      <c r="W117" s="27">
        <f t="shared" si="16"/>
        <v>7</v>
      </c>
      <c r="X117" s="27" t="e">
        <f>VLOOKUP(C117,'Перелік до списання'!$B$2:$B$207,1,FALSE)</f>
        <v>#N/A</v>
      </c>
    </row>
    <row r="118" spans="1:24" ht="21.95" customHeight="1" x14ac:dyDescent="0.2">
      <c r="A118" s="33">
        <v>110809</v>
      </c>
      <c r="B118" s="34" t="s">
        <v>970</v>
      </c>
      <c r="C118" s="35" t="s">
        <v>971</v>
      </c>
      <c r="D118" s="36">
        <v>105</v>
      </c>
      <c r="E118" s="34" t="s">
        <v>552</v>
      </c>
      <c r="F118" s="35" t="s">
        <v>919</v>
      </c>
      <c r="G118" s="37">
        <v>274.54000000000002</v>
      </c>
      <c r="H118" s="41">
        <v>114.4</v>
      </c>
      <c r="I118" s="37">
        <v>160.13999999999999</v>
      </c>
      <c r="J118" s="39" t="s">
        <v>972</v>
      </c>
      <c r="K118" s="39" t="s">
        <v>803</v>
      </c>
      <c r="L118" s="36">
        <v>55</v>
      </c>
      <c r="M118" s="34" t="s">
        <v>777</v>
      </c>
      <c r="N118" s="34" t="s">
        <v>555</v>
      </c>
      <c r="O118" s="40" t="str">
        <f t="shared" si="8"/>
        <v>БУЛЬДОЗЕР Д-606 держ.номер 22-17 ЯТ</v>
      </c>
      <c r="P118" s="40" t="s">
        <v>973</v>
      </c>
      <c r="Q118" s="40" t="s">
        <v>974</v>
      </c>
      <c r="R118" s="40">
        <v>0</v>
      </c>
      <c r="S118" s="27" t="str">
        <f>VLOOKUP(C118,'Список ТЗ'!$B$2:$E$457,4,FALSE)</f>
        <v>Д-606</v>
      </c>
      <c r="T118" s="27" t="str">
        <f>VLOOKUP(C118,'Список ТЗ'!$B$2:$E$457,2,FALSE)</f>
        <v>2217 ЯТ</v>
      </c>
      <c r="U118" s="27">
        <f>VLOOKUP(C118,'Список ТЗ'!$B$2:$E$457,3,FALSE)</f>
        <v>0</v>
      </c>
      <c r="V118" s="27">
        <f t="shared" si="17"/>
        <v>13</v>
      </c>
      <c r="W118" s="27">
        <f t="shared" si="16"/>
        <v>6</v>
      </c>
      <c r="X118" s="27" t="e">
        <f>VLOOKUP(C118,'Перелік до списання'!$B$2:$B$207,1,FALSE)</f>
        <v>#N/A</v>
      </c>
    </row>
    <row r="119" spans="1:24" ht="33" customHeight="1" x14ac:dyDescent="0.2">
      <c r="A119" s="33">
        <v>110817</v>
      </c>
      <c r="B119" s="34" t="s">
        <v>975</v>
      </c>
      <c r="C119" s="35" t="s">
        <v>976</v>
      </c>
      <c r="D119" s="36">
        <v>105</v>
      </c>
      <c r="E119" s="34" t="s">
        <v>552</v>
      </c>
      <c r="F119" s="35" t="s">
        <v>919</v>
      </c>
      <c r="G119" s="42">
        <v>152203.13</v>
      </c>
      <c r="H119" s="44">
        <v>63418</v>
      </c>
      <c r="I119" s="42">
        <v>88785.13</v>
      </c>
      <c r="J119" s="39" t="s">
        <v>977</v>
      </c>
      <c r="K119" s="39" t="s">
        <v>803</v>
      </c>
      <c r="L119" s="36">
        <v>55</v>
      </c>
      <c r="M119" s="34" t="s">
        <v>777</v>
      </c>
      <c r="N119" s="34" t="s">
        <v>555</v>
      </c>
      <c r="O119" s="40" t="str">
        <f t="shared" si="8"/>
        <v>ТРАКТОР БЕЛАРУСЬ МТЗ-80-1 держ.номер 020-76 КС</v>
      </c>
      <c r="P119" s="40" t="s">
        <v>978</v>
      </c>
      <c r="Q119" s="40" t="s">
        <v>979</v>
      </c>
      <c r="R119" s="40" t="s">
        <v>980</v>
      </c>
      <c r="S119" s="27" t="str">
        <f>VLOOKUP(C119,'Список ТЗ'!$B$2:$E$457,4,FALSE)</f>
        <v>БЕЛАРУСЬ МТЗ-80.1</v>
      </c>
      <c r="T119" s="27" t="str">
        <f>VLOOKUP(C119,'Список ТЗ'!$B$2:$E$457,2,FALSE)</f>
        <v>21289 АІ</v>
      </c>
      <c r="U119" s="27" t="str">
        <f>VLOOKUP(C119,'Список ТЗ'!$B$2:$E$457,3,FALSE)</f>
        <v>02076 КС</v>
      </c>
      <c r="V119" s="27" t="e">
        <f t="shared" si="17"/>
        <v>#VALUE!</v>
      </c>
      <c r="W119" s="27">
        <f t="shared" si="16"/>
        <v>7</v>
      </c>
      <c r="X119" s="27" t="e">
        <f>VLOOKUP(C119,'Перелік до списання'!$B$2:$B$207,1,FALSE)</f>
        <v>#N/A</v>
      </c>
    </row>
    <row r="120" spans="1:24" ht="33" customHeight="1" x14ac:dyDescent="0.2">
      <c r="A120" s="33">
        <v>110830</v>
      </c>
      <c r="B120" s="34" t="s">
        <v>981</v>
      </c>
      <c r="C120" s="35" t="s">
        <v>982</v>
      </c>
      <c r="D120" s="36">
        <v>105</v>
      </c>
      <c r="E120" s="34" t="s">
        <v>552</v>
      </c>
      <c r="F120" s="35" t="s">
        <v>919</v>
      </c>
      <c r="G120" s="42">
        <v>79844.259999999995</v>
      </c>
      <c r="H120" s="43">
        <v>33268.400000000001</v>
      </c>
      <c r="I120" s="42">
        <v>46575.86</v>
      </c>
      <c r="J120" s="39" t="s">
        <v>983</v>
      </c>
      <c r="K120" s="39" t="s">
        <v>803</v>
      </c>
      <c r="L120" s="36">
        <v>55</v>
      </c>
      <c r="M120" s="34" t="s">
        <v>777</v>
      </c>
      <c r="N120" s="34" t="s">
        <v>555</v>
      </c>
      <c r="O120" s="40" t="str">
        <f t="shared" si="8"/>
        <v>АВТОМОБІЛЬ ЗИЛ-130 ПОЖЕЖНИЙ держ.номер АА 3562 КН</v>
      </c>
      <c r="P120" s="40" t="s">
        <v>984</v>
      </c>
      <c r="Q120" s="40" t="s">
        <v>985</v>
      </c>
      <c r="R120" s="40" t="s">
        <v>986</v>
      </c>
      <c r="S120" s="27" t="str">
        <f>VLOOKUP(C120,'Список ТЗ'!$B$2:$E$457,4,FALSE)</f>
        <v>ЗИЛ-130 ПОЖЕЖНИЙ</v>
      </c>
      <c r="T120" s="27" t="str">
        <f>VLOOKUP(C120,'Список ТЗ'!$B$2:$E$457,2,FALSE)</f>
        <v>АА 9561 ТХ</v>
      </c>
      <c r="U120" s="27" t="str">
        <f>VLOOKUP(C120,'Список ТЗ'!$B$2:$E$457,3,FALSE)</f>
        <v>АА 3562 КН</v>
      </c>
      <c r="V120" s="27">
        <f t="shared" si="17"/>
        <v>36</v>
      </c>
      <c r="W120" s="27">
        <f t="shared" si="16"/>
        <v>8</v>
      </c>
      <c r="X120" s="27" t="e">
        <f>VLOOKUP(C120,'Перелік до списання'!$B$2:$B$207,1,FALSE)</f>
        <v>#N/A</v>
      </c>
    </row>
    <row r="121" spans="1:24" ht="33" customHeight="1" x14ac:dyDescent="0.2">
      <c r="A121" s="33">
        <v>110834</v>
      </c>
      <c r="B121" s="34" t="s">
        <v>987</v>
      </c>
      <c r="C121" s="35" t="s">
        <v>988</v>
      </c>
      <c r="D121" s="36">
        <v>105</v>
      </c>
      <c r="E121" s="34" t="s">
        <v>552</v>
      </c>
      <c r="F121" s="35" t="s">
        <v>919</v>
      </c>
      <c r="G121" s="42">
        <v>124756.66</v>
      </c>
      <c r="H121" s="42">
        <v>51981.91</v>
      </c>
      <c r="I121" s="42">
        <v>72774.75</v>
      </c>
      <c r="J121" s="39" t="s">
        <v>899</v>
      </c>
      <c r="K121" s="39" t="s">
        <v>803</v>
      </c>
      <c r="L121" s="36">
        <v>55</v>
      </c>
      <c r="M121" s="34" t="s">
        <v>777</v>
      </c>
      <c r="N121" s="34" t="s">
        <v>555</v>
      </c>
      <c r="O121" s="40" t="str">
        <f t="shared" si="8"/>
        <v>АВТОМОБІЛЬ ЗИЛ-130 ПОЖЕЖНИЙ держ.номер АА 3563 КН</v>
      </c>
      <c r="P121" s="40" t="s">
        <v>989</v>
      </c>
      <c r="Q121" s="40" t="s">
        <v>990</v>
      </c>
      <c r="R121" s="40" t="s">
        <v>991</v>
      </c>
      <c r="S121" s="27" t="str">
        <f>VLOOKUP(C121,'Список ТЗ'!$B$2:$E$457,4,FALSE)</f>
        <v>ЗИЛ-130 ПОЖЕЖНИЙ</v>
      </c>
      <c r="T121" s="27" t="str">
        <f>VLOOKUP(C121,'Список ТЗ'!$B$2:$E$457,2,FALSE)</f>
        <v>АА 9562 ТХ</v>
      </c>
      <c r="U121" s="27" t="str">
        <f>VLOOKUP(C121,'Список ТЗ'!$B$2:$E$457,3,FALSE)</f>
        <v>АА 3563 КН</v>
      </c>
      <c r="V121" s="27">
        <f t="shared" si="17"/>
        <v>36</v>
      </c>
      <c r="W121" s="27">
        <f t="shared" si="16"/>
        <v>8</v>
      </c>
      <c r="X121" s="27" t="e">
        <f>VLOOKUP(C121,'Перелік до списання'!$B$2:$B$207,1,FALSE)</f>
        <v>#N/A</v>
      </c>
    </row>
    <row r="122" spans="1:24" ht="33" customHeight="1" x14ac:dyDescent="0.2">
      <c r="A122" s="33">
        <v>110846</v>
      </c>
      <c r="B122" s="34" t="s">
        <v>992</v>
      </c>
      <c r="C122" s="35" t="s">
        <v>993</v>
      </c>
      <c r="D122" s="36">
        <v>105</v>
      </c>
      <c r="E122" s="34" t="s">
        <v>552</v>
      </c>
      <c r="F122" s="35" t="s">
        <v>919</v>
      </c>
      <c r="G122" s="37">
        <v>380.13</v>
      </c>
      <c r="H122" s="41">
        <v>158.4</v>
      </c>
      <c r="I122" s="37">
        <v>221.73</v>
      </c>
      <c r="J122" s="39" t="s">
        <v>994</v>
      </c>
      <c r="K122" s="39" t="s">
        <v>803</v>
      </c>
      <c r="L122" s="36">
        <v>55</v>
      </c>
      <c r="M122" s="34" t="s">
        <v>777</v>
      </c>
      <c r="N122" s="34" t="s">
        <v>555</v>
      </c>
      <c r="O122" s="40" t="str">
        <f t="shared" si="8"/>
        <v>МАШИНА ДЛЯ УБОРКИ СКВЕРОВ УСБ-25 держ.номер 020-74 КС</v>
      </c>
      <c r="P122" s="40" t="s">
        <v>995</v>
      </c>
      <c r="Q122" s="40" t="s">
        <v>996</v>
      </c>
      <c r="R122" s="40" t="s">
        <v>997</v>
      </c>
      <c r="S122" s="27" t="str">
        <f>VLOOKUP(C122,'Список ТЗ'!$B$2:$E$457,4,FALSE)</f>
        <v>МАШИНА ДЛЯ УБОРКИ СКВЕРОВ УСБ-25</v>
      </c>
      <c r="T122" s="27" t="str">
        <f>VLOOKUP(C122,'Список ТЗ'!$B$2:$E$457,2,FALSE)</f>
        <v>21295 АІ</v>
      </c>
      <c r="U122" s="27" t="str">
        <f>VLOOKUP(C122,'Список ТЗ'!$B$2:$E$457,3,FALSE)</f>
        <v>02074 КС</v>
      </c>
      <c r="V122" s="27" t="e">
        <f t="shared" si="17"/>
        <v>#VALUE!</v>
      </c>
      <c r="W122" s="27">
        <f t="shared" si="16"/>
        <v>7</v>
      </c>
      <c r="X122" s="27" t="e">
        <f>VLOOKUP(C122,'Перелік до списання'!$B$2:$B$207,1,FALSE)</f>
        <v>#N/A</v>
      </c>
    </row>
    <row r="123" spans="1:24" ht="21.95" customHeight="1" x14ac:dyDescent="0.2">
      <c r="A123" s="33">
        <v>137029</v>
      </c>
      <c r="B123" s="34" t="s">
        <v>998</v>
      </c>
      <c r="C123" s="35" t="s">
        <v>999</v>
      </c>
      <c r="D123" s="36">
        <v>105</v>
      </c>
      <c r="E123" s="34" t="s">
        <v>552</v>
      </c>
      <c r="F123" s="35" t="s">
        <v>919</v>
      </c>
      <c r="G123" s="42">
        <v>207103.86</v>
      </c>
      <c r="H123" s="42">
        <v>3340.38</v>
      </c>
      <c r="I123" s="42">
        <v>203763.48</v>
      </c>
      <c r="J123" s="39" t="s">
        <v>1000</v>
      </c>
      <c r="K123" s="39" t="s">
        <v>553</v>
      </c>
      <c r="L123" s="36">
        <v>60</v>
      </c>
      <c r="M123" s="34" t="s">
        <v>554</v>
      </c>
      <c r="N123" s="34" t="s">
        <v>829</v>
      </c>
      <c r="O123" s="40" t="str">
        <f t="shared" si="8"/>
        <v>FORD TRANSIT KOMBI держ. № АА 2213 ХВ</v>
      </c>
      <c r="P123" s="40" t="s">
        <v>1001</v>
      </c>
      <c r="Q123" s="40" t="e">
        <v>#N/A</v>
      </c>
      <c r="R123" s="40" t="e">
        <v>#N/A</v>
      </c>
      <c r="S123" s="27" t="e">
        <f>VLOOKUP(C123,'Список ТЗ'!$B$2:$B$457,1,FALSE)</f>
        <v>#N/A</v>
      </c>
      <c r="T123" s="27" t="e">
        <f>VLOOKUP(C123,'Список ТЗ'!$B$2:$E$457,2,FALSE)</f>
        <v>#N/A</v>
      </c>
      <c r="U123" s="27" t="e">
        <f>VLOOKUP(C123,'Список ТЗ'!$B$2:$E$457,3,FALSE)</f>
        <v>#N/A</v>
      </c>
      <c r="X123" s="27" t="e">
        <f>VLOOKUP(C123,'Перелік до списання'!$B$2:$B$207,1,FALSE)</f>
        <v>#N/A</v>
      </c>
    </row>
    <row r="124" spans="1:24" ht="21.95" customHeight="1" x14ac:dyDescent="0.2">
      <c r="A124" s="33">
        <v>137030</v>
      </c>
      <c r="B124" s="34" t="s">
        <v>1002</v>
      </c>
      <c r="C124" s="35" t="s">
        <v>1003</v>
      </c>
      <c r="D124" s="36">
        <v>105</v>
      </c>
      <c r="E124" s="34" t="s">
        <v>552</v>
      </c>
      <c r="F124" s="35" t="s">
        <v>919</v>
      </c>
      <c r="G124" s="42">
        <v>154937.85999999999</v>
      </c>
      <c r="H124" s="43">
        <v>2582.3000000000002</v>
      </c>
      <c r="I124" s="42">
        <v>152355.56</v>
      </c>
      <c r="J124" s="39" t="s">
        <v>1004</v>
      </c>
      <c r="K124" s="39" t="s">
        <v>553</v>
      </c>
      <c r="L124" s="36">
        <v>58</v>
      </c>
      <c r="M124" s="34" t="s">
        <v>554</v>
      </c>
      <c r="N124" s="34" t="s">
        <v>829</v>
      </c>
      <c r="O124" s="40" t="str">
        <f t="shared" si="8"/>
        <v>TOYOTA COROLLA №АА 7439 ТР</v>
      </c>
      <c r="P124" s="40" t="s">
        <v>1005</v>
      </c>
      <c r="Q124" s="40" t="s">
        <v>1006</v>
      </c>
      <c r="R124" s="40" t="s">
        <v>1007</v>
      </c>
      <c r="S124" s="27" t="str">
        <f>VLOOKUP(C124,'Список ТЗ'!$B$2:$E$457,4,FALSE)</f>
        <v>TOYOTA СOROLLA</v>
      </c>
      <c r="T124" s="27" t="str">
        <f>VLOOKUP(C124,'Список ТЗ'!$B$2:$E$457,2,FALSE)</f>
        <v>АА 7439 ТР</v>
      </c>
      <c r="U124" s="27" t="str">
        <f>VLOOKUP(C124,'Список ТЗ'!$B$2:$E$457,3,FALSE)</f>
        <v>АА 8528 ОМ</v>
      </c>
      <c r="V124" s="27">
        <f t="shared" ref="V124:V131" si="18">SEARCH(Q124,P124)</f>
        <v>15</v>
      </c>
      <c r="W124" s="27">
        <f t="shared" ref="W124:W131" si="19">LEN(Q124)</f>
        <v>8</v>
      </c>
      <c r="X124" s="27" t="e">
        <f>VLOOKUP(C124,'Перелік до списання'!$B$2:$B$207,1,FALSE)</f>
        <v>#N/A</v>
      </c>
    </row>
    <row r="125" spans="1:24" ht="21.95" customHeight="1" x14ac:dyDescent="0.2">
      <c r="A125" s="33">
        <v>137031</v>
      </c>
      <c r="B125" s="34" t="s">
        <v>1008</v>
      </c>
      <c r="C125" s="35" t="s">
        <v>1009</v>
      </c>
      <c r="D125" s="36">
        <v>105</v>
      </c>
      <c r="E125" s="34" t="s">
        <v>552</v>
      </c>
      <c r="F125" s="35" t="s">
        <v>919</v>
      </c>
      <c r="G125" s="42">
        <v>61104.75</v>
      </c>
      <c r="H125" s="42">
        <v>1018.41</v>
      </c>
      <c r="I125" s="42">
        <v>60086.34</v>
      </c>
      <c r="J125" s="39" t="s">
        <v>1010</v>
      </c>
      <c r="K125" s="39" t="s">
        <v>553</v>
      </c>
      <c r="L125" s="36">
        <v>58</v>
      </c>
      <c r="M125" s="34" t="s">
        <v>554</v>
      </c>
      <c r="N125" s="34" t="s">
        <v>555</v>
      </c>
      <c r="O125" s="40" t="str">
        <f t="shared" si="8"/>
        <v>ГАЗ-2705-288 держ.номер АА 7451 ТР</v>
      </c>
      <c r="P125" s="40" t="s">
        <v>1011</v>
      </c>
      <c r="Q125" s="40" t="s">
        <v>1012</v>
      </c>
      <c r="R125" s="40" t="s">
        <v>1013</v>
      </c>
      <c r="S125" s="27" t="str">
        <f>VLOOKUP(C125,'Список ТЗ'!$B$2:$E$457,4,FALSE)</f>
        <v>ГАЗ-2705-288</v>
      </c>
      <c r="T125" s="27" t="str">
        <f>VLOOKUP(C125,'Список ТЗ'!$B$2:$E$457,2,FALSE)</f>
        <v>АА 7451 ТР</v>
      </c>
      <c r="U125" s="27" t="str">
        <f>VLOOKUP(C125,'Список ТЗ'!$B$2:$E$457,3,FALSE)</f>
        <v>АА 8512 КО</v>
      </c>
      <c r="V125" s="27">
        <f t="shared" si="18"/>
        <v>23</v>
      </c>
      <c r="W125" s="27">
        <f t="shared" si="19"/>
        <v>8</v>
      </c>
      <c r="X125" s="27" t="e">
        <f>VLOOKUP(C125,'Перелік до списання'!$B$2:$B$207,1,FALSE)</f>
        <v>#N/A</v>
      </c>
    </row>
    <row r="126" spans="1:24" ht="44.1" customHeight="1" x14ac:dyDescent="0.2">
      <c r="A126" s="33">
        <v>137032</v>
      </c>
      <c r="B126" s="34" t="s">
        <v>1014</v>
      </c>
      <c r="C126" s="35" t="s">
        <v>1015</v>
      </c>
      <c r="D126" s="36">
        <v>105</v>
      </c>
      <c r="E126" s="34" t="s">
        <v>552</v>
      </c>
      <c r="F126" s="35" t="s">
        <v>919</v>
      </c>
      <c r="G126" s="42">
        <v>100356.15</v>
      </c>
      <c r="H126" s="43">
        <v>1672.6</v>
      </c>
      <c r="I126" s="42">
        <v>98683.55</v>
      </c>
      <c r="J126" s="39" t="s">
        <v>1016</v>
      </c>
      <c r="K126" s="39" t="s">
        <v>553</v>
      </c>
      <c r="L126" s="36">
        <v>58</v>
      </c>
      <c r="M126" s="34" t="s">
        <v>554</v>
      </c>
      <c r="N126" s="34" t="s">
        <v>555</v>
      </c>
      <c r="O126" s="40" t="str">
        <f t="shared" si="8"/>
        <v>ГАЗ-32212. ЕЛЕКТРОТЕХНІЧНА ЛАБОРАТОРІЯ ЕТЛ-35 № АА 2269 ХВ</v>
      </c>
      <c r="P126" s="40" t="s">
        <v>1017</v>
      </c>
      <c r="Q126" s="40" t="s">
        <v>1018</v>
      </c>
      <c r="R126" s="40" t="s">
        <v>1019</v>
      </c>
      <c r="S126" s="27" t="str">
        <f>VLOOKUP(C126,'Список ТЗ'!$B$2:$E$457,4,FALSE)</f>
        <v>ГАЗ-32212</v>
      </c>
      <c r="T126" s="27" t="str">
        <f>VLOOKUP(C126,'Список ТЗ'!$B$2:$E$457,2,FALSE)</f>
        <v>АА 2269 ХВ</v>
      </c>
      <c r="U126" s="27" t="str">
        <f>VLOOKUP(C126,'Список ТЗ'!$B$2:$E$457,3,FALSE)</f>
        <v>АА 3137 КА</v>
      </c>
      <c r="V126" s="27">
        <f t="shared" si="18"/>
        <v>44</v>
      </c>
      <c r="W126" s="27">
        <f t="shared" si="19"/>
        <v>8</v>
      </c>
      <c r="X126" s="27" t="e">
        <f>VLOOKUP(C126,'Перелік до списання'!$B$2:$B$207,1,FALSE)</f>
        <v>#N/A</v>
      </c>
    </row>
    <row r="127" spans="1:24" ht="21.95" customHeight="1" x14ac:dyDescent="0.2">
      <c r="A127" s="33">
        <v>137033</v>
      </c>
      <c r="B127" s="34" t="s">
        <v>1020</v>
      </c>
      <c r="C127" s="35" t="s">
        <v>1021</v>
      </c>
      <c r="D127" s="36">
        <v>105</v>
      </c>
      <c r="E127" s="34" t="s">
        <v>552</v>
      </c>
      <c r="F127" s="35" t="s">
        <v>919</v>
      </c>
      <c r="G127" s="42">
        <v>51568.32</v>
      </c>
      <c r="H127" s="37">
        <v>859.47</v>
      </c>
      <c r="I127" s="42">
        <v>50708.85</v>
      </c>
      <c r="J127" s="39" t="s">
        <v>1022</v>
      </c>
      <c r="K127" s="39" t="s">
        <v>553</v>
      </c>
      <c r="L127" s="36">
        <v>58</v>
      </c>
      <c r="M127" s="34" t="s">
        <v>554</v>
      </c>
      <c r="N127" s="34" t="s">
        <v>555</v>
      </c>
      <c r="O127" s="40" t="str">
        <f t="shared" si="8"/>
        <v>ГАЗ-3302-216 держ.номер АА 7461 ТР</v>
      </c>
      <c r="P127" s="40" t="s">
        <v>1023</v>
      </c>
      <c r="Q127" s="40" t="s">
        <v>1024</v>
      </c>
      <c r="R127" s="40" t="s">
        <v>1025</v>
      </c>
      <c r="S127" s="27" t="str">
        <f>VLOOKUP(C127,'Список ТЗ'!$B$2:$E$457,4,FALSE)</f>
        <v>ГАЗ-33022-288</v>
      </c>
      <c r="T127" s="27" t="str">
        <f>VLOOKUP(C127,'Список ТЗ'!$B$2:$E$457,2,FALSE)</f>
        <v>АА 7461 ТР</v>
      </c>
      <c r="U127" s="27" t="str">
        <f>VLOOKUP(C127,'Список ТЗ'!$B$2:$E$457,3,FALSE)</f>
        <v>АА 3558 КН</v>
      </c>
      <c r="V127" s="27">
        <f t="shared" si="18"/>
        <v>23</v>
      </c>
      <c r="W127" s="27">
        <f t="shared" si="19"/>
        <v>8</v>
      </c>
      <c r="X127" s="27" t="e">
        <f>VLOOKUP(C127,'Перелік до списання'!$B$2:$B$207,1,FALSE)</f>
        <v>#N/A</v>
      </c>
    </row>
    <row r="128" spans="1:24" ht="21.95" customHeight="1" x14ac:dyDescent="0.2">
      <c r="A128" s="33">
        <v>137034</v>
      </c>
      <c r="B128" s="34" t="s">
        <v>1026</v>
      </c>
      <c r="C128" s="35" t="s">
        <v>1027</v>
      </c>
      <c r="D128" s="36">
        <v>105</v>
      </c>
      <c r="E128" s="34" t="s">
        <v>552</v>
      </c>
      <c r="F128" s="35" t="s">
        <v>919</v>
      </c>
      <c r="G128" s="42">
        <v>183591.19</v>
      </c>
      <c r="H128" s="42">
        <v>3059.85</v>
      </c>
      <c r="I128" s="42">
        <v>180531.34</v>
      </c>
      <c r="J128" s="39" t="s">
        <v>1028</v>
      </c>
      <c r="K128" s="39" t="s">
        <v>553</v>
      </c>
      <c r="L128" s="36">
        <v>58</v>
      </c>
      <c r="M128" s="34" t="s">
        <v>554</v>
      </c>
      <c r="N128" s="34" t="s">
        <v>829</v>
      </c>
      <c r="O128" s="40" t="str">
        <f t="shared" si="8"/>
        <v>TOYOTA AVENSIS  1.8L M/T Technical № АА 9304 ТХ</v>
      </c>
      <c r="P128" s="40" t="s">
        <v>1029</v>
      </c>
      <c r="Q128" s="40" t="s">
        <v>1030</v>
      </c>
      <c r="R128" s="40" t="s">
        <v>1031</v>
      </c>
      <c r="S128" s="27" t="str">
        <f>VLOOKUP(C128,'Список ТЗ'!$B$2:$E$457,4,FALSE)</f>
        <v>TOYOTA AVENSIS 1.8</v>
      </c>
      <c r="T128" s="27" t="str">
        <f>VLOOKUP(C128,'Список ТЗ'!$B$2:$E$457,2,FALSE)</f>
        <v>АА 9304 ТХ</v>
      </c>
      <c r="U128" s="27" t="str">
        <f>VLOOKUP(C128,'Список ТЗ'!$B$2:$E$457,3,FALSE)</f>
        <v>АА 3336 НК</v>
      </c>
      <c r="V128" s="27">
        <f t="shared" si="18"/>
        <v>31</v>
      </c>
      <c r="W128" s="27">
        <f t="shared" si="19"/>
        <v>8</v>
      </c>
      <c r="X128" s="27" t="e">
        <f>VLOOKUP(C128,'Перелік до списання'!$B$2:$B$207,1,FALSE)</f>
        <v>#N/A</v>
      </c>
    </row>
    <row r="129" spans="1:24" ht="33" customHeight="1" x14ac:dyDescent="0.2">
      <c r="A129" s="33">
        <v>137035</v>
      </c>
      <c r="B129" s="34" t="s">
        <v>1032</v>
      </c>
      <c r="C129" s="35" t="s">
        <v>1033</v>
      </c>
      <c r="D129" s="36">
        <v>105</v>
      </c>
      <c r="E129" s="34" t="s">
        <v>552</v>
      </c>
      <c r="F129" s="35" t="s">
        <v>919</v>
      </c>
      <c r="G129" s="42">
        <v>117304.46</v>
      </c>
      <c r="H129" s="42">
        <v>1955.07</v>
      </c>
      <c r="I129" s="42">
        <v>115349.39</v>
      </c>
      <c r="J129" s="39" t="s">
        <v>1034</v>
      </c>
      <c r="K129" s="39" t="s">
        <v>553</v>
      </c>
      <c r="L129" s="36">
        <v>58</v>
      </c>
      <c r="M129" s="34" t="s">
        <v>554</v>
      </c>
      <c r="N129" s="34" t="s">
        <v>829</v>
      </c>
      <c r="O129" s="40" t="str">
        <f t="shared" si="8"/>
        <v>ТОЙОТА АВЕНСИС COMFORT 2.0L  А/Т  №  АА 9943 АК</v>
      </c>
      <c r="P129" s="40" t="s">
        <v>1035</v>
      </c>
      <c r="Q129" s="40" t="s">
        <v>1036</v>
      </c>
      <c r="R129" s="40">
        <v>0</v>
      </c>
      <c r="S129" s="27" t="str">
        <f>VLOOKUP(C129,'Список ТЗ'!$B$2:$E$457,4,FALSE)</f>
        <v>TOYOTA AVENSIS 2.0</v>
      </c>
      <c r="T129" s="27" t="str">
        <f>VLOOKUP(C129,'Список ТЗ'!$B$2:$E$457,2,FALSE)</f>
        <v>АА 9943 АК</v>
      </c>
      <c r="U129" s="27">
        <f>VLOOKUP(C129,'Список ТЗ'!$B$2:$E$457,3,FALSE)</f>
        <v>0</v>
      </c>
      <c r="V129" s="27">
        <f t="shared" si="18"/>
        <v>29</v>
      </c>
      <c r="W129" s="27">
        <f t="shared" si="19"/>
        <v>8</v>
      </c>
      <c r="X129" s="27" t="e">
        <f>VLOOKUP(C129,'Перелік до списання'!$B$2:$B$207,1,FALSE)</f>
        <v>#N/A</v>
      </c>
    </row>
    <row r="130" spans="1:24" ht="21.95" customHeight="1" x14ac:dyDescent="0.2">
      <c r="A130" s="33">
        <v>137036</v>
      </c>
      <c r="B130" s="34" t="s">
        <v>1037</v>
      </c>
      <c r="C130" s="35" t="s">
        <v>1038</v>
      </c>
      <c r="D130" s="36">
        <v>105</v>
      </c>
      <c r="E130" s="34" t="s">
        <v>552</v>
      </c>
      <c r="F130" s="35" t="s">
        <v>919</v>
      </c>
      <c r="G130" s="42">
        <v>99881.43</v>
      </c>
      <c r="H130" s="42">
        <v>1664.69</v>
      </c>
      <c r="I130" s="42">
        <v>98216.74</v>
      </c>
      <c r="J130" s="39" t="s">
        <v>1039</v>
      </c>
      <c r="K130" s="39" t="s">
        <v>553</v>
      </c>
      <c r="L130" s="36">
        <v>58</v>
      </c>
      <c r="M130" s="34" t="s">
        <v>554</v>
      </c>
      <c r="N130" s="34" t="s">
        <v>555</v>
      </c>
      <c r="O130" s="40" t="str">
        <f t="shared" si="8"/>
        <v>ГАЗ-33023 держ.номер 2291 ХВ</v>
      </c>
      <c r="P130" s="40" t="s">
        <v>1040</v>
      </c>
      <c r="Q130" s="40" t="s">
        <v>1041</v>
      </c>
      <c r="R130" s="40" t="s">
        <v>1042</v>
      </c>
      <c r="S130" s="27" t="str">
        <f>VLOOKUP(C130,'Список ТЗ'!$B$2:$E$457,4,FALSE)</f>
        <v>ГАЗ-33023</v>
      </c>
      <c r="T130" s="27" t="str">
        <f>VLOOKUP(C130,'Список ТЗ'!$B$2:$E$457,2,FALSE)</f>
        <v>АА 2291 ХВ</v>
      </c>
      <c r="U130" s="27" t="str">
        <f>VLOOKUP(C130,'Список ТЗ'!$B$2:$E$457,3,FALSE)</f>
        <v>11452 КА</v>
      </c>
      <c r="V130" s="27" t="e">
        <f>SEARCH(R130,P130)</f>
        <v>#VALUE!</v>
      </c>
      <c r="W130" s="27">
        <f t="shared" si="19"/>
        <v>8</v>
      </c>
      <c r="X130" s="27" t="e">
        <f>VLOOKUP(C130,'Перелік до списання'!$B$2:$B$207,1,FALSE)</f>
        <v>#N/A</v>
      </c>
    </row>
    <row r="131" spans="1:24" ht="21.95" customHeight="1" x14ac:dyDescent="0.2">
      <c r="A131" s="33">
        <v>137037</v>
      </c>
      <c r="B131" s="34" t="s">
        <v>1043</v>
      </c>
      <c r="C131" s="35" t="s">
        <v>1044</v>
      </c>
      <c r="D131" s="36">
        <v>105</v>
      </c>
      <c r="E131" s="34" t="s">
        <v>552</v>
      </c>
      <c r="F131" s="35" t="s">
        <v>919</v>
      </c>
      <c r="G131" s="42">
        <v>480196.42</v>
      </c>
      <c r="H131" s="42">
        <v>8003.27</v>
      </c>
      <c r="I131" s="42">
        <v>472193.15</v>
      </c>
      <c r="J131" s="39" t="s">
        <v>491</v>
      </c>
      <c r="K131" s="39" t="s">
        <v>553</v>
      </c>
      <c r="L131" s="36">
        <v>58</v>
      </c>
      <c r="M131" s="34" t="s">
        <v>554</v>
      </c>
      <c r="N131" s="34" t="s">
        <v>555</v>
      </c>
      <c r="O131" s="40" t="str">
        <f t="shared" si="8"/>
        <v>ГАЗ-33023 № АА 2201 ХВ</v>
      </c>
      <c r="P131" s="40" t="s">
        <v>1045</v>
      </c>
      <c r="Q131" s="40" t="s">
        <v>1046</v>
      </c>
      <c r="R131" s="40" t="s">
        <v>1047</v>
      </c>
      <c r="S131" s="27" t="str">
        <f>VLOOKUP(C131,'Список ТЗ'!$B$2:$E$457,4,FALSE)</f>
        <v>ГАЗ-33023</v>
      </c>
      <c r="T131" s="27" t="str">
        <f>VLOOKUP(C131,'Список ТЗ'!$B$2:$E$457,2,FALSE)</f>
        <v>АА 2201 ХВ</v>
      </c>
      <c r="U131" s="27" t="str">
        <f>VLOOKUP(C131,'Список ТЗ'!$B$2:$E$457,3,FALSE)</f>
        <v>АА 6836 РК</v>
      </c>
      <c r="V131" s="27">
        <f t="shared" si="18"/>
        <v>11</v>
      </c>
      <c r="W131" s="27">
        <f t="shared" si="19"/>
        <v>8</v>
      </c>
      <c r="X131" s="27" t="e">
        <f>VLOOKUP(C131,'Перелік до списання'!$B$2:$B$207,1,FALSE)</f>
        <v>#N/A</v>
      </c>
    </row>
    <row r="132" spans="1:24" ht="44.1" customHeight="1" x14ac:dyDescent="0.2">
      <c r="A132" s="33">
        <v>72632</v>
      </c>
      <c r="B132" s="34" t="s">
        <v>1048</v>
      </c>
      <c r="C132" s="35" t="s">
        <v>1049</v>
      </c>
      <c r="D132" s="36">
        <v>105</v>
      </c>
      <c r="E132" s="34" t="s">
        <v>1050</v>
      </c>
      <c r="F132" s="35" t="s">
        <v>434</v>
      </c>
      <c r="G132" s="42">
        <v>8753.2900000000009</v>
      </c>
      <c r="H132" s="37">
        <v>72.94</v>
      </c>
      <c r="I132" s="42">
        <v>8680.35</v>
      </c>
      <c r="J132" s="39" t="s">
        <v>1051</v>
      </c>
      <c r="K132" s="39" t="s">
        <v>553</v>
      </c>
      <c r="L132" s="36">
        <v>118</v>
      </c>
      <c r="M132" s="34" t="s">
        <v>554</v>
      </c>
      <c r="N132" s="34" t="s">
        <v>555</v>
      </c>
      <c r="O132" s="40" t="str">
        <f t="shared" si="8"/>
        <v>Автономний опалювач AIRTRONIC Д2 на авт-ль ГАЗ-3309 спец.авар. №АА 2263 ХВ</v>
      </c>
      <c r="P132" s="40" t="s">
        <v>1052</v>
      </c>
      <c r="Q132" s="40" t="e">
        <v>#N/A</v>
      </c>
      <c r="R132" s="40" t="e">
        <v>#N/A</v>
      </c>
      <c r="S132" s="27" t="e">
        <f>VLOOKUP(C132,'Список ТЗ'!$B$2:$B$457,1,FALSE)</f>
        <v>#N/A</v>
      </c>
      <c r="T132" s="27" t="e">
        <f>VLOOKUP(C132,'Список ТЗ'!$B$2:$E$457,2,FALSE)</f>
        <v>#N/A</v>
      </c>
      <c r="U132" s="27" t="e">
        <f>VLOOKUP(C132,'Список ТЗ'!$B$2:$E$457,3,FALSE)</f>
        <v>#N/A</v>
      </c>
      <c r="X132" s="27" t="e">
        <f>VLOOKUP(C132,'Перелік до списання'!$B$2:$B$207,1,FALSE)</f>
        <v>#N/A</v>
      </c>
    </row>
    <row r="133" spans="1:24" ht="33" customHeight="1" x14ac:dyDescent="0.2">
      <c r="A133" s="33">
        <v>72633</v>
      </c>
      <c r="B133" s="34" t="s">
        <v>1053</v>
      </c>
      <c r="C133" s="35" t="s">
        <v>1054</v>
      </c>
      <c r="D133" s="36">
        <v>105</v>
      </c>
      <c r="E133" s="34" t="s">
        <v>1050</v>
      </c>
      <c r="F133" s="35" t="s">
        <v>434</v>
      </c>
      <c r="G133" s="42">
        <v>8512.18</v>
      </c>
      <c r="H133" s="37">
        <v>70.930000000000007</v>
      </c>
      <c r="I133" s="42">
        <v>8441.25</v>
      </c>
      <c r="J133" s="39" t="s">
        <v>577</v>
      </c>
      <c r="K133" s="39" t="s">
        <v>553</v>
      </c>
      <c r="L133" s="36">
        <v>118</v>
      </c>
      <c r="M133" s="34" t="s">
        <v>554</v>
      </c>
      <c r="N133" s="34" t="s">
        <v>555</v>
      </c>
      <c r="O133" s="40" t="str">
        <f t="shared" si="8"/>
        <v>Автономний опалювач ГАЗ-3309 ТК-G-3309 держ. № АА 9163 ТХ</v>
      </c>
      <c r="P133" s="40" t="s">
        <v>1055</v>
      </c>
      <c r="Q133" s="40" t="e">
        <v>#N/A</v>
      </c>
      <c r="R133" s="40" t="e">
        <v>#N/A</v>
      </c>
      <c r="S133" s="27" t="e">
        <f>VLOOKUP(C133,'Список ТЗ'!$B$2:$B$457,1,FALSE)</f>
        <v>#N/A</v>
      </c>
      <c r="T133" s="27" t="e">
        <f>VLOOKUP(C133,'Список ТЗ'!$B$2:$E$457,2,FALSE)</f>
        <v>#N/A</v>
      </c>
      <c r="U133" s="27" t="e">
        <f>VLOOKUP(C133,'Список ТЗ'!$B$2:$E$457,3,FALSE)</f>
        <v>#N/A</v>
      </c>
      <c r="X133" s="27" t="e">
        <f>VLOOKUP(C133,'Перелік до списання'!$B$2:$B$207,1,FALSE)</f>
        <v>#N/A</v>
      </c>
    </row>
    <row r="134" spans="1:24" ht="33" customHeight="1" x14ac:dyDescent="0.2">
      <c r="A134" s="33">
        <v>72647</v>
      </c>
      <c r="B134" s="34" t="s">
        <v>1056</v>
      </c>
      <c r="C134" s="35" t="s">
        <v>1057</v>
      </c>
      <c r="D134" s="36">
        <v>105</v>
      </c>
      <c r="E134" s="34" t="s">
        <v>1050</v>
      </c>
      <c r="F134" s="35" t="s">
        <v>434</v>
      </c>
      <c r="G134" s="42">
        <v>6792.22</v>
      </c>
      <c r="H134" s="41">
        <v>56.6</v>
      </c>
      <c r="I134" s="42">
        <v>6735.62</v>
      </c>
      <c r="J134" s="39" t="s">
        <v>577</v>
      </c>
      <c r="K134" s="39" t="s">
        <v>553</v>
      </c>
      <c r="L134" s="36">
        <v>118</v>
      </c>
      <c r="M134" s="34" t="s">
        <v>554</v>
      </c>
      <c r="N134" s="34" t="s">
        <v>555</v>
      </c>
      <c r="O134" s="40" t="str">
        <f t="shared" ref="O134:O197" si="20">B134</f>
        <v>Автономний опалювач ГАЗ-3309 ТК-G-3309 держ. № АА 7423 ТР</v>
      </c>
      <c r="P134" s="40" t="s">
        <v>1058</v>
      </c>
      <c r="Q134" s="40" t="e">
        <v>#N/A</v>
      </c>
      <c r="R134" s="40" t="e">
        <v>#N/A</v>
      </c>
      <c r="S134" s="27" t="e">
        <f>VLOOKUP(C134,'Список ТЗ'!$B$2:$B$457,1,FALSE)</f>
        <v>#N/A</v>
      </c>
      <c r="T134" s="27" t="e">
        <f>VLOOKUP(C134,'Список ТЗ'!$B$2:$E$457,2,FALSE)</f>
        <v>#N/A</v>
      </c>
      <c r="U134" s="27" t="e">
        <f>VLOOKUP(C134,'Список ТЗ'!$B$2:$E$457,3,FALSE)</f>
        <v>#N/A</v>
      </c>
      <c r="X134" s="27" t="e">
        <f>VLOOKUP(C134,'Перелік до списання'!$B$2:$B$207,1,FALSE)</f>
        <v>#N/A</v>
      </c>
    </row>
    <row r="135" spans="1:24" ht="66.95" customHeight="1" x14ac:dyDescent="0.2">
      <c r="A135" s="33">
        <v>72657</v>
      </c>
      <c r="B135" s="34" t="s">
        <v>1059</v>
      </c>
      <c r="C135" s="35" t="s">
        <v>1060</v>
      </c>
      <c r="D135" s="36">
        <v>105</v>
      </c>
      <c r="E135" s="34" t="s">
        <v>1050</v>
      </c>
      <c r="F135" s="35" t="s">
        <v>434</v>
      </c>
      <c r="G135" s="42">
        <v>5960.59</v>
      </c>
      <c r="H135" s="37">
        <v>49.67</v>
      </c>
      <c r="I135" s="42">
        <v>5910.92</v>
      </c>
      <c r="J135" s="39" t="s">
        <v>1061</v>
      </c>
      <c r="K135" s="39" t="s">
        <v>553</v>
      </c>
      <c r="L135" s="36">
        <v>118</v>
      </c>
      <c r="M135" s="34" t="s">
        <v>554</v>
      </c>
      <c r="N135" s="34" t="s">
        <v>555</v>
      </c>
      <c r="O135" s="40" t="str">
        <f t="shared" si="20"/>
        <v>Передпусковий дизельний підігрівачТЕПЛ1 ОСТАР 14ТС-10-М5 спец.автомобіляі МАЗ-4371Р2,д.н. АА 2281ХВ</v>
      </c>
      <c r="P135" s="40" t="s">
        <v>1062</v>
      </c>
      <c r="Q135" s="40" t="e">
        <v>#N/A</v>
      </c>
      <c r="R135" s="40" t="e">
        <v>#N/A</v>
      </c>
      <c r="S135" s="27" t="e">
        <f>VLOOKUP(C135,'Список ТЗ'!$B$2:$B$457,1,FALSE)</f>
        <v>#N/A</v>
      </c>
      <c r="T135" s="27" t="e">
        <f>VLOOKUP(C135,'Список ТЗ'!$B$2:$E$457,2,FALSE)</f>
        <v>#N/A</v>
      </c>
      <c r="U135" s="27" t="e">
        <f>VLOOKUP(C135,'Список ТЗ'!$B$2:$E$457,3,FALSE)</f>
        <v>#N/A</v>
      </c>
      <c r="X135" s="27" t="e">
        <f>VLOOKUP(C135,'Перелік до списання'!$B$2:$B$207,1,FALSE)</f>
        <v>#N/A</v>
      </c>
    </row>
    <row r="136" spans="1:24" ht="56.1" customHeight="1" x14ac:dyDescent="0.2">
      <c r="A136" s="33">
        <v>72658</v>
      </c>
      <c r="B136" s="34" t="s">
        <v>1063</v>
      </c>
      <c r="C136" s="35" t="s">
        <v>1064</v>
      </c>
      <c r="D136" s="36">
        <v>105</v>
      </c>
      <c r="E136" s="34" t="s">
        <v>1050</v>
      </c>
      <c r="F136" s="35" t="s">
        <v>434</v>
      </c>
      <c r="G136" s="42">
        <v>8243.32</v>
      </c>
      <c r="H136" s="37">
        <v>68.69</v>
      </c>
      <c r="I136" s="42">
        <v>8174.63</v>
      </c>
      <c r="J136" s="39" t="s">
        <v>1061</v>
      </c>
      <c r="K136" s="39" t="s">
        <v>553</v>
      </c>
      <c r="L136" s="36">
        <v>118</v>
      </c>
      <c r="M136" s="34" t="s">
        <v>554</v>
      </c>
      <c r="N136" s="34" t="s">
        <v>555</v>
      </c>
      <c r="O136" s="40" t="str">
        <f t="shared" si="20"/>
        <v>Автономний опалювач марки Eberspaxher Airtronic D2 на спец.автомобілі МАЗ-4371Р2, д.н. АА 2281ХВ</v>
      </c>
      <c r="P136" s="40" t="s">
        <v>1065</v>
      </c>
      <c r="Q136" s="40" t="e">
        <v>#N/A</v>
      </c>
      <c r="R136" s="40" t="e">
        <v>#N/A</v>
      </c>
      <c r="S136" s="27" t="e">
        <f>VLOOKUP(C136,'Список ТЗ'!$B$2:$B$457,1,FALSE)</f>
        <v>#N/A</v>
      </c>
      <c r="T136" s="27" t="e">
        <f>VLOOKUP(C136,'Список ТЗ'!$B$2:$E$457,2,FALSE)</f>
        <v>#N/A</v>
      </c>
      <c r="U136" s="27" t="e">
        <f>VLOOKUP(C136,'Список ТЗ'!$B$2:$E$457,3,FALSE)</f>
        <v>#N/A</v>
      </c>
      <c r="X136" s="27" t="e">
        <f>VLOOKUP(C136,'Перелік до списання'!$B$2:$B$207,1,FALSE)</f>
        <v>#N/A</v>
      </c>
    </row>
    <row r="137" spans="1:24" ht="33" customHeight="1" x14ac:dyDescent="0.2">
      <c r="A137" s="33">
        <v>72668</v>
      </c>
      <c r="B137" s="34" t="s">
        <v>1066</v>
      </c>
      <c r="C137" s="35" t="s">
        <v>1067</v>
      </c>
      <c r="D137" s="36">
        <v>105</v>
      </c>
      <c r="E137" s="34" t="s">
        <v>1050</v>
      </c>
      <c r="F137" s="35" t="s">
        <v>434</v>
      </c>
      <c r="G137" s="42">
        <v>7082.74</v>
      </c>
      <c r="H137" s="37">
        <v>59.02</v>
      </c>
      <c r="I137" s="42">
        <v>7023.72</v>
      </c>
      <c r="J137" s="39" t="s">
        <v>451</v>
      </c>
      <c r="K137" s="39" t="s">
        <v>553</v>
      </c>
      <c r="L137" s="36">
        <v>118</v>
      </c>
      <c r="M137" s="34" t="s">
        <v>554</v>
      </c>
      <c r="N137" s="34" t="s">
        <v>555</v>
      </c>
      <c r="O137" s="40" t="str">
        <f t="shared" si="20"/>
        <v>Автономний обігрівач на КАМАЗ-55111-015-15 шасі №АА 2265 ХВ</v>
      </c>
      <c r="P137" s="40" t="s">
        <v>1068</v>
      </c>
      <c r="Q137" s="40" t="e">
        <v>#N/A</v>
      </c>
      <c r="R137" s="40" t="e">
        <v>#N/A</v>
      </c>
      <c r="S137" s="27" t="e">
        <f>VLOOKUP(C137,'Список ТЗ'!$B$2:$B$457,1,FALSE)</f>
        <v>#N/A</v>
      </c>
      <c r="T137" s="27" t="e">
        <f>VLOOKUP(C137,'Список ТЗ'!$B$2:$E$457,2,FALSE)</f>
        <v>#N/A</v>
      </c>
      <c r="U137" s="27" t="e">
        <f>VLOOKUP(C137,'Список ТЗ'!$B$2:$E$457,3,FALSE)</f>
        <v>#N/A</v>
      </c>
      <c r="X137" s="27" t="e">
        <f>VLOOKUP(C137,'Перелік до списання'!$B$2:$B$207,1,FALSE)</f>
        <v>#N/A</v>
      </c>
    </row>
    <row r="138" spans="1:24" ht="44.1" customHeight="1" x14ac:dyDescent="0.2">
      <c r="A138" s="33">
        <v>72671</v>
      </c>
      <c r="B138" s="34" t="s">
        <v>1069</v>
      </c>
      <c r="C138" s="35" t="s">
        <v>1070</v>
      </c>
      <c r="D138" s="36">
        <v>105</v>
      </c>
      <c r="E138" s="34" t="s">
        <v>1050</v>
      </c>
      <c r="F138" s="35" t="s">
        <v>434</v>
      </c>
      <c r="G138" s="42">
        <v>1171.18</v>
      </c>
      <c r="H138" s="37">
        <v>9.76</v>
      </c>
      <c r="I138" s="42">
        <v>1161.42</v>
      </c>
      <c r="J138" s="39" t="s">
        <v>1071</v>
      </c>
      <c r="K138" s="39" t="s">
        <v>553</v>
      </c>
      <c r="L138" s="36">
        <v>118</v>
      </c>
      <c r="M138" s="34" t="s">
        <v>554</v>
      </c>
      <c r="N138" s="34" t="s">
        <v>555</v>
      </c>
      <c r="O138" s="40" t="str">
        <f t="shared" si="20"/>
        <v>Генератор АGТ3501 КSTна ав-іль ГА3-3302  спец. № АА 9576 ТХ  рем.-тех. майс-ня КРТМ -1-13</v>
      </c>
      <c r="P138" s="40" t="s">
        <v>1072</v>
      </c>
      <c r="Q138" s="40" t="e">
        <v>#N/A</v>
      </c>
      <c r="R138" s="40" t="e">
        <v>#N/A</v>
      </c>
      <c r="S138" s="27" t="e">
        <f>VLOOKUP(C138,'Список ТЗ'!$B$2:$B$457,1,FALSE)</f>
        <v>#N/A</v>
      </c>
      <c r="T138" s="27" t="e">
        <f>VLOOKUP(C138,'Список ТЗ'!$B$2:$E$457,2,FALSE)</f>
        <v>#N/A</v>
      </c>
      <c r="U138" s="27" t="e">
        <f>VLOOKUP(C138,'Список ТЗ'!$B$2:$E$457,3,FALSE)</f>
        <v>#N/A</v>
      </c>
      <c r="X138" s="27" t="e">
        <f>VLOOKUP(C138,'Перелік до списання'!$B$2:$B$207,1,FALSE)</f>
        <v>#N/A</v>
      </c>
    </row>
    <row r="139" spans="1:24" ht="44.1" customHeight="1" x14ac:dyDescent="0.2">
      <c r="A139" s="33">
        <v>72672</v>
      </c>
      <c r="B139" s="34" t="s">
        <v>1073</v>
      </c>
      <c r="C139" s="35" t="s">
        <v>1074</v>
      </c>
      <c r="D139" s="36">
        <v>105</v>
      </c>
      <c r="E139" s="34" t="s">
        <v>1050</v>
      </c>
      <c r="F139" s="35" t="s">
        <v>434</v>
      </c>
      <c r="G139" s="42">
        <v>3370.13</v>
      </c>
      <c r="H139" s="37">
        <v>28.08</v>
      </c>
      <c r="I139" s="42">
        <v>3342.05</v>
      </c>
      <c r="J139" s="39" t="s">
        <v>1071</v>
      </c>
      <c r="K139" s="39" t="s">
        <v>553</v>
      </c>
      <c r="L139" s="36">
        <v>118</v>
      </c>
      <c r="M139" s="34" t="s">
        <v>554</v>
      </c>
      <c r="N139" s="34" t="s">
        <v>555</v>
      </c>
      <c r="O139" s="40" t="str">
        <f t="shared" si="20"/>
        <v>Автономний обігрівач на ГА3-3302  спеціаліз. № АА 9576 ТХ  рем.-тех. майстерня КРТМ -1-13</v>
      </c>
      <c r="P139" s="40" t="s">
        <v>1075</v>
      </c>
      <c r="Q139" s="40" t="e">
        <v>#N/A</v>
      </c>
      <c r="R139" s="40" t="e">
        <v>#N/A</v>
      </c>
      <c r="S139" s="27" t="e">
        <f>VLOOKUP(C139,'Список ТЗ'!$B$2:$B$457,1,FALSE)</f>
        <v>#N/A</v>
      </c>
      <c r="T139" s="27" t="e">
        <f>VLOOKUP(C139,'Список ТЗ'!$B$2:$E$457,2,FALSE)</f>
        <v>#N/A</v>
      </c>
      <c r="U139" s="27" t="e">
        <f>VLOOKUP(C139,'Список ТЗ'!$B$2:$E$457,3,FALSE)</f>
        <v>#N/A</v>
      </c>
      <c r="X139" s="27" t="e">
        <f>VLOOKUP(C139,'Перелік до списання'!$B$2:$B$207,1,FALSE)</f>
        <v>#N/A</v>
      </c>
    </row>
    <row r="140" spans="1:24" ht="56.1" customHeight="1" x14ac:dyDescent="0.2">
      <c r="A140" s="33">
        <v>76109</v>
      </c>
      <c r="B140" s="34" t="s">
        <v>1076</v>
      </c>
      <c r="C140" s="35" t="s">
        <v>1077</v>
      </c>
      <c r="D140" s="36">
        <v>105</v>
      </c>
      <c r="E140" s="34" t="s">
        <v>1050</v>
      </c>
      <c r="F140" s="35" t="s">
        <v>434</v>
      </c>
      <c r="G140" s="42">
        <v>5456.88</v>
      </c>
      <c r="H140" s="37">
        <v>45.47</v>
      </c>
      <c r="I140" s="42">
        <v>5411.41</v>
      </c>
      <c r="J140" s="39" t="s">
        <v>1061</v>
      </c>
      <c r="K140" s="39" t="s">
        <v>553</v>
      </c>
      <c r="L140" s="36">
        <v>118</v>
      </c>
      <c r="M140" s="34" t="s">
        <v>554</v>
      </c>
      <c r="N140" s="34" t="s">
        <v>555</v>
      </c>
      <c r="O140" s="40" t="str">
        <f t="shared" si="20"/>
        <v>Передпусковий дизельний підігрівач ТЕПЛ1 ОСТАР 14ТС-10- на спец.автомобіля МАЗ-4371Р2, д.н. АА7413ТР</v>
      </c>
      <c r="P140" s="40" t="s">
        <v>1078</v>
      </c>
      <c r="Q140" s="40" t="e">
        <v>#N/A</v>
      </c>
      <c r="R140" s="40" t="e">
        <v>#N/A</v>
      </c>
      <c r="S140" s="27" t="e">
        <f>VLOOKUP(C140,'Список ТЗ'!$B$2:$B$457,1,FALSE)</f>
        <v>#N/A</v>
      </c>
      <c r="T140" s="27" t="e">
        <f>VLOOKUP(C140,'Список ТЗ'!$B$2:$E$457,2,FALSE)</f>
        <v>#N/A</v>
      </c>
      <c r="U140" s="27" t="e">
        <f>VLOOKUP(C140,'Список ТЗ'!$B$2:$E$457,3,FALSE)</f>
        <v>#N/A</v>
      </c>
      <c r="X140" s="27" t="e">
        <f>VLOOKUP(C140,'Перелік до списання'!$B$2:$B$207,1,FALSE)</f>
        <v>#N/A</v>
      </c>
    </row>
    <row r="141" spans="1:24" ht="33" customHeight="1" x14ac:dyDescent="0.2">
      <c r="A141" s="33">
        <v>76130</v>
      </c>
      <c r="B141" s="34" t="s">
        <v>1079</v>
      </c>
      <c r="C141" s="35" t="s">
        <v>1080</v>
      </c>
      <c r="D141" s="36">
        <v>105</v>
      </c>
      <c r="E141" s="34" t="s">
        <v>1050</v>
      </c>
      <c r="F141" s="35" t="s">
        <v>434</v>
      </c>
      <c r="G141" s="37">
        <v>0.01</v>
      </c>
      <c r="H141" s="38">
        <v>0</v>
      </c>
      <c r="I141" s="37">
        <v>0.01</v>
      </c>
      <c r="J141" s="39" t="s">
        <v>567</v>
      </c>
      <c r="K141" s="39" t="s">
        <v>553</v>
      </c>
      <c r="L141" s="36">
        <v>118</v>
      </c>
      <c r="M141" s="34" t="s">
        <v>554</v>
      </c>
      <c r="N141" s="34" t="s">
        <v>555</v>
      </c>
      <c r="O141" s="40" t="str">
        <f t="shared" si="20"/>
        <v>Устаткування кранове на автокран КС-45729-4-02 № АА 1106 ХН</v>
      </c>
      <c r="P141" s="40" t="s">
        <v>1081</v>
      </c>
      <c r="Q141" s="40" t="e">
        <v>#N/A</v>
      </c>
      <c r="R141" s="40" t="e">
        <v>#N/A</v>
      </c>
      <c r="S141" s="27" t="e">
        <f>VLOOKUP(C141,'Список ТЗ'!$B$2:$B$457,1,FALSE)</f>
        <v>#N/A</v>
      </c>
      <c r="T141" s="27" t="e">
        <f>VLOOKUP(C141,'Список ТЗ'!$B$2:$E$457,2,FALSE)</f>
        <v>#N/A</v>
      </c>
      <c r="U141" s="27" t="e">
        <f>VLOOKUP(C141,'Список ТЗ'!$B$2:$E$457,3,FALSE)</f>
        <v>#N/A</v>
      </c>
      <c r="X141" s="27" t="e">
        <f>VLOOKUP(C141,'Перелік до списання'!$B$2:$B$207,1,FALSE)</f>
        <v>#N/A</v>
      </c>
    </row>
    <row r="142" spans="1:24" ht="44.1" customHeight="1" x14ac:dyDescent="0.2">
      <c r="A142" s="33">
        <v>76131</v>
      </c>
      <c r="B142" s="34" t="s">
        <v>1082</v>
      </c>
      <c r="C142" s="35" t="s">
        <v>1083</v>
      </c>
      <c r="D142" s="36">
        <v>105</v>
      </c>
      <c r="E142" s="34" t="s">
        <v>1050</v>
      </c>
      <c r="F142" s="35" t="s">
        <v>434</v>
      </c>
      <c r="G142" s="42">
        <v>4586.1099999999997</v>
      </c>
      <c r="H142" s="37">
        <v>38.22</v>
      </c>
      <c r="I142" s="42">
        <v>4547.8900000000003</v>
      </c>
      <c r="J142" s="39" t="s">
        <v>567</v>
      </c>
      <c r="K142" s="39" t="s">
        <v>553</v>
      </c>
      <c r="L142" s="36">
        <v>118</v>
      </c>
      <c r="M142" s="34" t="s">
        <v>554</v>
      </c>
      <c r="N142" s="34" t="s">
        <v>555</v>
      </c>
      <c r="O142" s="40" t="str">
        <f t="shared" si="20"/>
        <v>Обігрівач автономний незалежний на автокран КС-45729-4-02 № АА 1106 ХН</v>
      </c>
      <c r="P142" s="40" t="s">
        <v>1084</v>
      </c>
      <c r="Q142" s="40" t="e">
        <v>#N/A</v>
      </c>
      <c r="R142" s="40" t="e">
        <v>#N/A</v>
      </c>
      <c r="S142" s="27" t="e">
        <f>VLOOKUP(C142,'Список ТЗ'!$B$2:$B$457,1,FALSE)</f>
        <v>#N/A</v>
      </c>
      <c r="T142" s="27" t="e">
        <f>VLOOKUP(C142,'Список ТЗ'!$B$2:$E$457,2,FALSE)</f>
        <v>#N/A</v>
      </c>
      <c r="U142" s="27" t="e">
        <f>VLOOKUP(C142,'Список ТЗ'!$B$2:$E$457,3,FALSE)</f>
        <v>#N/A</v>
      </c>
      <c r="X142" s="27" t="e">
        <f>VLOOKUP(C142,'Перелік до списання'!$B$2:$B$207,1,FALSE)</f>
        <v>#N/A</v>
      </c>
    </row>
    <row r="143" spans="1:24" ht="44.1" customHeight="1" x14ac:dyDescent="0.2">
      <c r="A143" s="33">
        <v>76132</v>
      </c>
      <c r="B143" s="34" t="s">
        <v>1085</v>
      </c>
      <c r="C143" s="35" t="s">
        <v>1086</v>
      </c>
      <c r="D143" s="36">
        <v>105</v>
      </c>
      <c r="E143" s="34" t="s">
        <v>1050</v>
      </c>
      <c r="F143" s="35" t="s">
        <v>434</v>
      </c>
      <c r="G143" s="42">
        <v>5685.09</v>
      </c>
      <c r="H143" s="37">
        <v>47.38</v>
      </c>
      <c r="I143" s="42">
        <v>5637.71</v>
      </c>
      <c r="J143" s="39" t="s">
        <v>567</v>
      </c>
      <c r="K143" s="39" t="s">
        <v>553</v>
      </c>
      <c r="L143" s="36">
        <v>118</v>
      </c>
      <c r="M143" s="34" t="s">
        <v>554</v>
      </c>
      <c r="N143" s="34" t="s">
        <v>555</v>
      </c>
      <c r="O143" s="40" t="str">
        <f t="shared" si="20"/>
        <v>Передпусковий рідинний підігрівач на автокран КС-45729-4-02 № АА 1106 ХН</v>
      </c>
      <c r="P143" s="40" t="s">
        <v>1087</v>
      </c>
      <c r="Q143" s="40" t="e">
        <v>#N/A</v>
      </c>
      <c r="R143" s="40" t="e">
        <v>#N/A</v>
      </c>
      <c r="S143" s="27" t="e">
        <f>VLOOKUP(C143,'Список ТЗ'!$B$2:$B$457,1,FALSE)</f>
        <v>#N/A</v>
      </c>
      <c r="T143" s="27" t="e">
        <f>VLOOKUP(C143,'Список ТЗ'!$B$2:$E$457,2,FALSE)</f>
        <v>#N/A</v>
      </c>
      <c r="U143" s="27" t="e">
        <f>VLOOKUP(C143,'Список ТЗ'!$B$2:$E$457,3,FALSE)</f>
        <v>#N/A</v>
      </c>
      <c r="X143" s="27" t="e">
        <f>VLOOKUP(C143,'Перелік до списання'!$B$2:$B$207,1,FALSE)</f>
        <v>#N/A</v>
      </c>
    </row>
    <row r="144" spans="1:24" ht="33" customHeight="1" x14ac:dyDescent="0.2">
      <c r="A144" s="33">
        <v>76137</v>
      </c>
      <c r="B144" s="34" t="s">
        <v>1088</v>
      </c>
      <c r="C144" s="35" t="s">
        <v>1089</v>
      </c>
      <c r="D144" s="36">
        <v>105</v>
      </c>
      <c r="E144" s="34" t="s">
        <v>1050</v>
      </c>
      <c r="F144" s="35" t="s">
        <v>434</v>
      </c>
      <c r="G144" s="42">
        <v>8509.11</v>
      </c>
      <c r="H144" s="37">
        <v>70.91</v>
      </c>
      <c r="I144" s="43">
        <v>8438.2000000000007</v>
      </c>
      <c r="J144" s="39" t="s">
        <v>1090</v>
      </c>
      <c r="K144" s="39" t="s">
        <v>553</v>
      </c>
      <c r="L144" s="36">
        <v>118</v>
      </c>
      <c r="M144" s="34" t="s">
        <v>554</v>
      </c>
      <c r="N144" s="34" t="s">
        <v>555</v>
      </c>
      <c r="O144" s="40" t="str">
        <f t="shared" si="20"/>
        <v>Автономний опалювач ГАЗ-3309 ТК-G-3309 держ. № АА 1104 ХН</v>
      </c>
      <c r="P144" s="40" t="s">
        <v>1091</v>
      </c>
      <c r="Q144" s="40" t="e">
        <v>#N/A</v>
      </c>
      <c r="R144" s="40" t="e">
        <v>#N/A</v>
      </c>
      <c r="S144" s="27" t="e">
        <f>VLOOKUP(C144,'Список ТЗ'!$B$2:$B$457,1,FALSE)</f>
        <v>#N/A</v>
      </c>
      <c r="T144" s="27" t="e">
        <f>VLOOKUP(C144,'Список ТЗ'!$B$2:$E$457,2,FALSE)</f>
        <v>#N/A</v>
      </c>
      <c r="U144" s="27" t="e">
        <f>VLOOKUP(C144,'Список ТЗ'!$B$2:$E$457,3,FALSE)</f>
        <v>#N/A</v>
      </c>
      <c r="X144" s="27" t="e">
        <f>VLOOKUP(C144,'Перелік до списання'!$B$2:$B$207,1,FALSE)</f>
        <v>#N/A</v>
      </c>
    </row>
    <row r="145" spans="1:24" ht="33" customHeight="1" x14ac:dyDescent="0.2">
      <c r="A145" s="33">
        <v>76139</v>
      </c>
      <c r="B145" s="34" t="s">
        <v>1092</v>
      </c>
      <c r="C145" s="35" t="s">
        <v>1093</v>
      </c>
      <c r="D145" s="36">
        <v>105</v>
      </c>
      <c r="E145" s="34" t="s">
        <v>1050</v>
      </c>
      <c r="F145" s="35" t="s">
        <v>434</v>
      </c>
      <c r="G145" s="37">
        <v>0.01</v>
      </c>
      <c r="H145" s="38">
        <v>0</v>
      </c>
      <c r="I145" s="37">
        <v>0.01</v>
      </c>
      <c r="J145" s="39" t="s">
        <v>1094</v>
      </c>
      <c r="K145" s="39" t="s">
        <v>553</v>
      </c>
      <c r="L145" s="36">
        <v>118</v>
      </c>
      <c r="M145" s="34" t="s">
        <v>554</v>
      </c>
      <c r="N145" s="34" t="s">
        <v>555</v>
      </c>
      <c r="O145" s="40" t="str">
        <f t="shared" si="20"/>
        <v>Кранова установка марки КС_45729, держ. номер АА 9156 ТХ</v>
      </c>
      <c r="P145" s="40" t="s">
        <v>1095</v>
      </c>
      <c r="Q145" s="40" t="e">
        <v>#N/A</v>
      </c>
      <c r="R145" s="40" t="e">
        <v>#N/A</v>
      </c>
      <c r="S145" s="27" t="e">
        <f>VLOOKUP(C145,'Список ТЗ'!$B$2:$B$457,1,FALSE)</f>
        <v>#N/A</v>
      </c>
      <c r="T145" s="27" t="e">
        <f>VLOOKUP(C145,'Список ТЗ'!$B$2:$E$457,2,FALSE)</f>
        <v>#N/A</v>
      </c>
      <c r="U145" s="27" t="e">
        <f>VLOOKUP(C145,'Список ТЗ'!$B$2:$E$457,3,FALSE)</f>
        <v>#N/A</v>
      </c>
      <c r="X145" s="27" t="e">
        <f>VLOOKUP(C145,'Перелік до списання'!$B$2:$B$207,1,FALSE)</f>
        <v>#N/A</v>
      </c>
    </row>
    <row r="146" spans="1:24" ht="56.1" customHeight="1" x14ac:dyDescent="0.2">
      <c r="A146" s="33">
        <v>76140</v>
      </c>
      <c r="B146" s="34" t="s">
        <v>1096</v>
      </c>
      <c r="C146" s="35" t="s">
        <v>1097</v>
      </c>
      <c r="D146" s="36">
        <v>105</v>
      </c>
      <c r="E146" s="34" t="s">
        <v>1050</v>
      </c>
      <c r="F146" s="35" t="s">
        <v>434</v>
      </c>
      <c r="G146" s="42">
        <v>10019.540000000001</v>
      </c>
      <c r="H146" s="41">
        <v>83.5</v>
      </c>
      <c r="I146" s="42">
        <v>9936.0400000000009</v>
      </c>
      <c r="J146" s="39" t="s">
        <v>1061</v>
      </c>
      <c r="K146" s="39" t="s">
        <v>553</v>
      </c>
      <c r="L146" s="36">
        <v>118</v>
      </c>
      <c r="M146" s="34" t="s">
        <v>554</v>
      </c>
      <c r="N146" s="34" t="s">
        <v>555</v>
      </c>
      <c r="O146" s="40" t="str">
        <f t="shared" si="20"/>
        <v>Автономний опалювач марки Eberspaxher Airtronic D2 на спец.автомобілі МАЗ-4371Р2, д.н. АА 7413 ТР</v>
      </c>
      <c r="P146" s="40" t="s">
        <v>1098</v>
      </c>
      <c r="Q146" s="40" t="e">
        <v>#N/A</v>
      </c>
      <c r="R146" s="40" t="e">
        <v>#N/A</v>
      </c>
      <c r="S146" s="27" t="e">
        <f>VLOOKUP(C146,'Список ТЗ'!$B$2:$B$457,1,FALSE)</f>
        <v>#N/A</v>
      </c>
      <c r="T146" s="27" t="e">
        <f>VLOOKUP(C146,'Список ТЗ'!$B$2:$E$457,2,FALSE)</f>
        <v>#N/A</v>
      </c>
      <c r="U146" s="27" t="e">
        <f>VLOOKUP(C146,'Список ТЗ'!$B$2:$E$457,3,FALSE)</f>
        <v>#N/A</v>
      </c>
      <c r="X146" s="27" t="e">
        <f>VLOOKUP(C146,'Перелік до списання'!$B$2:$B$207,1,FALSE)</f>
        <v>#N/A</v>
      </c>
    </row>
    <row r="147" spans="1:24" ht="56.1" customHeight="1" x14ac:dyDescent="0.2">
      <c r="A147" s="33">
        <v>76143</v>
      </c>
      <c r="B147" s="34" t="s">
        <v>1099</v>
      </c>
      <c r="C147" s="35" t="s">
        <v>1100</v>
      </c>
      <c r="D147" s="36">
        <v>105</v>
      </c>
      <c r="E147" s="34" t="s">
        <v>1050</v>
      </c>
      <c r="F147" s="35" t="s">
        <v>434</v>
      </c>
      <c r="G147" s="42">
        <v>6212.45</v>
      </c>
      <c r="H147" s="37">
        <v>51.77</v>
      </c>
      <c r="I147" s="42">
        <v>6160.68</v>
      </c>
      <c r="J147" s="39" t="s">
        <v>1061</v>
      </c>
      <c r="K147" s="39" t="s">
        <v>553</v>
      </c>
      <c r="L147" s="36">
        <v>118</v>
      </c>
      <c r="M147" s="34" t="s">
        <v>554</v>
      </c>
      <c r="N147" s="34" t="s">
        <v>555</v>
      </c>
      <c r="O147" s="40" t="str">
        <f t="shared" si="20"/>
        <v>Передпусковий дизельний підігрівач ТЕПЛ1 ОСТАР 14ТС-10-М5 на спец.автомоб.МАЗ-4371Р2, д.н. АА 1124ХН</v>
      </c>
      <c r="P147" s="40" t="s">
        <v>1101</v>
      </c>
      <c r="Q147" s="40" t="e">
        <v>#N/A</v>
      </c>
      <c r="R147" s="40" t="e">
        <v>#N/A</v>
      </c>
      <c r="S147" s="27" t="e">
        <f>VLOOKUP(C147,'Список ТЗ'!$B$2:$B$457,1,FALSE)</f>
        <v>#N/A</v>
      </c>
      <c r="T147" s="27" t="e">
        <f>VLOOKUP(C147,'Список ТЗ'!$B$2:$E$457,2,FALSE)</f>
        <v>#N/A</v>
      </c>
      <c r="U147" s="27" t="e">
        <f>VLOOKUP(C147,'Список ТЗ'!$B$2:$E$457,3,FALSE)</f>
        <v>#N/A</v>
      </c>
      <c r="X147" s="27" t="e">
        <f>VLOOKUP(C147,'Перелік до списання'!$B$2:$B$207,1,FALSE)</f>
        <v>#N/A</v>
      </c>
    </row>
    <row r="148" spans="1:24" ht="56.1" customHeight="1" x14ac:dyDescent="0.2">
      <c r="A148" s="33">
        <v>76144</v>
      </c>
      <c r="B148" s="34" t="s">
        <v>1102</v>
      </c>
      <c r="C148" s="35" t="s">
        <v>1103</v>
      </c>
      <c r="D148" s="36">
        <v>105</v>
      </c>
      <c r="E148" s="34" t="s">
        <v>1050</v>
      </c>
      <c r="F148" s="35" t="s">
        <v>434</v>
      </c>
      <c r="G148" s="42">
        <v>8486.4500000000007</v>
      </c>
      <c r="H148" s="37">
        <v>70.72</v>
      </c>
      <c r="I148" s="42">
        <v>8415.73</v>
      </c>
      <c r="J148" s="39" t="s">
        <v>1061</v>
      </c>
      <c r="K148" s="39" t="s">
        <v>553</v>
      </c>
      <c r="L148" s="36">
        <v>118</v>
      </c>
      <c r="M148" s="34" t="s">
        <v>554</v>
      </c>
      <c r="N148" s="34" t="s">
        <v>555</v>
      </c>
      <c r="O148" s="40" t="str">
        <f t="shared" si="20"/>
        <v>Автономний опалювач марки Eberspaxher Airtronic D2 на спец.автомобілі МАЗ-4371Р2, д.н. АА 1124 ХН</v>
      </c>
      <c r="P148" s="40" t="s">
        <v>1104</v>
      </c>
      <c r="Q148" s="40" t="e">
        <v>#N/A</v>
      </c>
      <c r="R148" s="40" t="e">
        <v>#N/A</v>
      </c>
      <c r="S148" s="27" t="e">
        <f>VLOOKUP(C148,'Список ТЗ'!$B$2:$B$457,1,FALSE)</f>
        <v>#N/A</v>
      </c>
      <c r="T148" s="27" t="e">
        <f>VLOOKUP(C148,'Список ТЗ'!$B$2:$E$457,2,FALSE)</f>
        <v>#N/A</v>
      </c>
      <c r="U148" s="27" t="e">
        <f>VLOOKUP(C148,'Список ТЗ'!$B$2:$E$457,3,FALSE)</f>
        <v>#N/A</v>
      </c>
      <c r="X148" s="27" t="e">
        <f>VLOOKUP(C148,'Перелік до списання'!$B$2:$B$207,1,FALSE)</f>
        <v>#N/A</v>
      </c>
    </row>
    <row r="149" spans="1:24" ht="33" customHeight="1" x14ac:dyDescent="0.2">
      <c r="A149" s="33">
        <v>76149</v>
      </c>
      <c r="B149" s="34" t="s">
        <v>1105</v>
      </c>
      <c r="C149" s="35" t="s">
        <v>1106</v>
      </c>
      <c r="D149" s="36">
        <v>105</v>
      </c>
      <c r="E149" s="34" t="s">
        <v>1050</v>
      </c>
      <c r="F149" s="35" t="s">
        <v>434</v>
      </c>
      <c r="G149" s="42">
        <v>5119.75</v>
      </c>
      <c r="H149" s="37">
        <v>42.66</v>
      </c>
      <c r="I149" s="42">
        <v>5077.09</v>
      </c>
      <c r="J149" s="39" t="s">
        <v>1094</v>
      </c>
      <c r="K149" s="39" t="s">
        <v>553</v>
      </c>
      <c r="L149" s="36">
        <v>118</v>
      </c>
      <c r="M149" s="34" t="s">
        <v>554</v>
      </c>
      <c r="N149" s="34" t="s">
        <v>555</v>
      </c>
      <c r="O149" s="40" t="str">
        <f t="shared" si="20"/>
        <v>Автономний опалювач ПЛАНАР-4Д-24, держ. номер АА 9156 ТХ</v>
      </c>
      <c r="P149" s="40" t="s">
        <v>1107</v>
      </c>
      <c r="Q149" s="40" t="e">
        <v>#N/A</v>
      </c>
      <c r="R149" s="40" t="e">
        <v>#N/A</v>
      </c>
      <c r="S149" s="27" t="e">
        <f>VLOOKUP(C149,'Список ТЗ'!$B$2:$B$457,1,FALSE)</f>
        <v>#N/A</v>
      </c>
      <c r="T149" s="27" t="e">
        <f>VLOOKUP(C149,'Список ТЗ'!$B$2:$E$457,2,FALSE)</f>
        <v>#N/A</v>
      </c>
      <c r="U149" s="27" t="e">
        <f>VLOOKUP(C149,'Список ТЗ'!$B$2:$E$457,3,FALSE)</f>
        <v>#N/A</v>
      </c>
      <c r="X149" s="27" t="e">
        <f>VLOOKUP(C149,'Перелік до списання'!$B$2:$B$207,1,FALSE)</f>
        <v>#N/A</v>
      </c>
    </row>
    <row r="150" spans="1:24" ht="33" customHeight="1" x14ac:dyDescent="0.2">
      <c r="A150" s="33">
        <v>76150</v>
      </c>
      <c r="B150" s="34" t="s">
        <v>1108</v>
      </c>
      <c r="C150" s="35" t="s">
        <v>1109</v>
      </c>
      <c r="D150" s="36">
        <v>105</v>
      </c>
      <c r="E150" s="34" t="s">
        <v>1050</v>
      </c>
      <c r="F150" s="35" t="s">
        <v>434</v>
      </c>
      <c r="G150" s="42">
        <v>6887.15</v>
      </c>
      <c r="H150" s="37">
        <v>57.39</v>
      </c>
      <c r="I150" s="42">
        <v>6829.76</v>
      </c>
      <c r="J150" s="39" t="s">
        <v>1094</v>
      </c>
      <c r="K150" s="39" t="s">
        <v>553</v>
      </c>
      <c r="L150" s="36">
        <v>118</v>
      </c>
      <c r="M150" s="34" t="s">
        <v>554</v>
      </c>
      <c r="N150" s="34" t="s">
        <v>555</v>
      </c>
      <c r="O150" s="40" t="str">
        <f t="shared" si="20"/>
        <v>Передпусковий підігрівач Тепл1 ОСтар 14ТС-10-М5, держ. номер АА 9156 ТХ</v>
      </c>
      <c r="P150" s="40" t="s">
        <v>1110</v>
      </c>
      <c r="Q150" s="40" t="e">
        <v>#N/A</v>
      </c>
      <c r="R150" s="40" t="e">
        <v>#N/A</v>
      </c>
      <c r="S150" s="27" t="e">
        <f>VLOOKUP(C150,'Список ТЗ'!$B$2:$B$457,1,FALSE)</f>
        <v>#N/A</v>
      </c>
      <c r="T150" s="27" t="e">
        <f>VLOOKUP(C150,'Список ТЗ'!$B$2:$E$457,2,FALSE)</f>
        <v>#N/A</v>
      </c>
      <c r="U150" s="27" t="e">
        <f>VLOOKUP(C150,'Список ТЗ'!$B$2:$E$457,3,FALSE)</f>
        <v>#N/A</v>
      </c>
      <c r="X150" s="27" t="e">
        <f>VLOOKUP(C150,'Перелік до списання'!$B$2:$B$207,1,FALSE)</f>
        <v>#N/A</v>
      </c>
    </row>
    <row r="151" spans="1:24" ht="21.95" customHeight="1" x14ac:dyDescent="0.2">
      <c r="A151" s="33">
        <v>136926</v>
      </c>
      <c r="B151" s="34" t="s">
        <v>1111</v>
      </c>
      <c r="C151" s="35" t="s">
        <v>1112</v>
      </c>
      <c r="D151" s="36">
        <v>105</v>
      </c>
      <c r="E151" s="34" t="s">
        <v>1050</v>
      </c>
      <c r="F151" s="35" t="s">
        <v>434</v>
      </c>
      <c r="G151" s="42">
        <v>480196.42</v>
      </c>
      <c r="H151" s="42">
        <v>8003.27</v>
      </c>
      <c r="I151" s="42">
        <v>472193.15</v>
      </c>
      <c r="J151" s="39" t="s">
        <v>1113</v>
      </c>
      <c r="K151" s="39" t="s">
        <v>553</v>
      </c>
      <c r="L151" s="36">
        <v>58</v>
      </c>
      <c r="M151" s="34" t="s">
        <v>554</v>
      </c>
      <c r="N151" s="34" t="s">
        <v>555</v>
      </c>
      <c r="O151" s="40" t="str">
        <f t="shared" si="20"/>
        <v>ГАЗ-33023 № АА 0894 ХА</v>
      </c>
      <c r="P151" s="40" t="s">
        <v>1114</v>
      </c>
      <c r="Q151" s="40" t="s">
        <v>1115</v>
      </c>
      <c r="R151" s="40" t="s">
        <v>1116</v>
      </c>
      <c r="S151" s="27" t="str">
        <f>VLOOKUP(C151,'Список ТЗ'!$B$2:$E$457,4,FALSE)</f>
        <v>ГАЗ-33023</v>
      </c>
      <c r="T151" s="27" t="str">
        <f>VLOOKUP(C151,'Список ТЗ'!$B$2:$E$457,2,FALSE)</f>
        <v>АА 0894 ХА</v>
      </c>
      <c r="U151" s="27" t="str">
        <f>VLOOKUP(C151,'Список ТЗ'!$B$2:$E$457,3,FALSE)</f>
        <v>АА 7761 РК</v>
      </c>
      <c r="V151" s="27">
        <f t="shared" ref="V151:V171" si="21">SEARCH(Q151,P151)</f>
        <v>11</v>
      </c>
      <c r="W151" s="27">
        <f t="shared" ref="W151:W171" si="22">LEN(Q151)</f>
        <v>8</v>
      </c>
      <c r="X151" s="27" t="e">
        <f>VLOOKUP(C151,'Перелік до списання'!$B$2:$B$207,1,FALSE)</f>
        <v>#N/A</v>
      </c>
    </row>
    <row r="152" spans="1:24" ht="21.95" customHeight="1" x14ac:dyDescent="0.2">
      <c r="A152" s="33">
        <v>136927</v>
      </c>
      <c r="B152" s="34" t="s">
        <v>1117</v>
      </c>
      <c r="C152" s="35" t="s">
        <v>1118</v>
      </c>
      <c r="D152" s="36">
        <v>105</v>
      </c>
      <c r="E152" s="34" t="s">
        <v>1050</v>
      </c>
      <c r="F152" s="35" t="s">
        <v>434</v>
      </c>
      <c r="G152" s="42">
        <v>63278.82</v>
      </c>
      <c r="H152" s="42">
        <v>1054.6500000000001</v>
      </c>
      <c r="I152" s="42">
        <v>62224.17</v>
      </c>
      <c r="J152" s="39" t="s">
        <v>728</v>
      </c>
      <c r="K152" s="39" t="s">
        <v>553</v>
      </c>
      <c r="L152" s="36">
        <v>58</v>
      </c>
      <c r="M152" s="34" t="s">
        <v>554</v>
      </c>
      <c r="N152" s="34" t="s">
        <v>555</v>
      </c>
      <c r="O152" s="40" t="str">
        <f t="shared" si="20"/>
        <v>ГАЗ-33023-212 №АА 9184 ТХ</v>
      </c>
      <c r="P152" s="40" t="s">
        <v>1119</v>
      </c>
      <c r="Q152" s="40" t="s">
        <v>1120</v>
      </c>
      <c r="R152" s="40" t="s">
        <v>1121</v>
      </c>
      <c r="S152" s="27" t="str">
        <f>VLOOKUP(C152,'Список ТЗ'!$B$2:$E$457,4,FALSE)</f>
        <v>ГАЗ-33023</v>
      </c>
      <c r="T152" s="27" t="str">
        <f>VLOOKUP(C152,'Список ТЗ'!$B$2:$E$457,2,FALSE)</f>
        <v>АА 9184 ТХ</v>
      </c>
      <c r="U152" s="27" t="str">
        <f>VLOOKUP(C152,'Список ТЗ'!$B$2:$E$457,3,FALSE)</f>
        <v>АА 1669 АК</v>
      </c>
      <c r="V152" s="27">
        <f t="shared" si="21"/>
        <v>15</v>
      </c>
      <c r="W152" s="27">
        <f t="shared" si="22"/>
        <v>8</v>
      </c>
      <c r="X152" s="27" t="e">
        <f>VLOOKUP(C152,'Перелік до списання'!$B$2:$B$207,1,FALSE)</f>
        <v>#N/A</v>
      </c>
    </row>
    <row r="153" spans="1:24" ht="21.95" customHeight="1" x14ac:dyDescent="0.2">
      <c r="A153" s="33">
        <v>136928</v>
      </c>
      <c r="B153" s="34" t="s">
        <v>1122</v>
      </c>
      <c r="C153" s="35" t="s">
        <v>1123</v>
      </c>
      <c r="D153" s="36">
        <v>105</v>
      </c>
      <c r="E153" s="34" t="s">
        <v>1050</v>
      </c>
      <c r="F153" s="35" t="s">
        <v>434</v>
      </c>
      <c r="G153" s="42">
        <v>62446.42</v>
      </c>
      <c r="H153" s="42">
        <v>1040.77</v>
      </c>
      <c r="I153" s="42">
        <v>61405.65</v>
      </c>
      <c r="J153" s="39" t="s">
        <v>728</v>
      </c>
      <c r="K153" s="39" t="s">
        <v>553</v>
      </c>
      <c r="L153" s="36">
        <v>58</v>
      </c>
      <c r="M153" s="34" t="s">
        <v>554</v>
      </c>
      <c r="N153" s="34" t="s">
        <v>555</v>
      </c>
      <c r="O153" s="40" t="str">
        <f t="shared" si="20"/>
        <v>ГАЗ-33023-212 №АА 9164 ТХ</v>
      </c>
      <c r="P153" s="40" t="s">
        <v>1124</v>
      </c>
      <c r="Q153" s="40" t="s">
        <v>1125</v>
      </c>
      <c r="R153" s="40" t="s">
        <v>1126</v>
      </c>
      <c r="S153" s="27" t="str">
        <f>VLOOKUP(C153,'Список ТЗ'!$B$2:$E$457,4,FALSE)</f>
        <v>ГАЗ-33023</v>
      </c>
      <c r="T153" s="27" t="str">
        <f>VLOOKUP(C153,'Список ТЗ'!$B$2:$E$457,2,FALSE)</f>
        <v>АА 9164 ТХ</v>
      </c>
      <c r="U153" s="27" t="str">
        <f>VLOOKUP(C153,'Список ТЗ'!$B$2:$E$457,3,FALSE)</f>
        <v>АА 1671 АК</v>
      </c>
      <c r="V153" s="27">
        <f t="shared" si="21"/>
        <v>15</v>
      </c>
      <c r="W153" s="27">
        <f t="shared" si="22"/>
        <v>8</v>
      </c>
      <c r="X153" s="27" t="e">
        <f>VLOOKUP(C153,'Перелік до списання'!$B$2:$B$207,1,FALSE)</f>
        <v>#N/A</v>
      </c>
    </row>
    <row r="154" spans="1:24" ht="11.1" customHeight="1" x14ac:dyDescent="0.2">
      <c r="A154" s="33">
        <v>136929</v>
      </c>
      <c r="B154" s="34" t="s">
        <v>1127</v>
      </c>
      <c r="C154" s="35" t="s">
        <v>1128</v>
      </c>
      <c r="D154" s="36">
        <v>105</v>
      </c>
      <c r="E154" s="34" t="s">
        <v>1050</v>
      </c>
      <c r="F154" s="35" t="s">
        <v>434</v>
      </c>
      <c r="G154" s="42">
        <v>51603.86</v>
      </c>
      <c r="H154" s="37">
        <v>860.06</v>
      </c>
      <c r="I154" s="43">
        <v>50743.8</v>
      </c>
      <c r="J154" s="39" t="s">
        <v>1129</v>
      </c>
      <c r="K154" s="39" t="s">
        <v>553</v>
      </c>
      <c r="L154" s="36">
        <v>58</v>
      </c>
      <c r="M154" s="34" t="s">
        <v>554</v>
      </c>
      <c r="N154" s="34" t="s">
        <v>829</v>
      </c>
      <c r="O154" s="40" t="str">
        <f t="shared" si="20"/>
        <v>Деу Ланос №4412 ХА</v>
      </c>
      <c r="P154" s="40" t="s">
        <v>1130</v>
      </c>
      <c r="Q154" s="40" t="s">
        <v>1131</v>
      </c>
      <c r="R154" s="40" t="s">
        <v>1132</v>
      </c>
      <c r="S154" s="27" t="str">
        <f>VLOOKUP(C154,'Список ТЗ'!$B$2:$E$457,4,FALSE)</f>
        <v>DAEWOO LANOS 1.5</v>
      </c>
      <c r="T154" s="27" t="str">
        <f>VLOOKUP(C154,'Список ТЗ'!$B$2:$E$457,2,FALSE)</f>
        <v>АА 4412 ХА</v>
      </c>
      <c r="U154" s="27" t="str">
        <f>VLOOKUP(C154,'Список ТЗ'!$B$2:$E$457,3,FALSE)</f>
        <v>19528 КА</v>
      </c>
      <c r="V154" s="27" t="e">
        <f>SEARCH(R154,P154)</f>
        <v>#VALUE!</v>
      </c>
      <c r="W154" s="27">
        <f t="shared" si="22"/>
        <v>8</v>
      </c>
      <c r="X154" s="27" t="e">
        <f>VLOOKUP(C154,'Перелік до списання'!$B$2:$B$207,1,FALSE)</f>
        <v>#N/A</v>
      </c>
    </row>
    <row r="155" spans="1:24" ht="21.95" customHeight="1" x14ac:dyDescent="0.2">
      <c r="A155" s="33">
        <v>136930</v>
      </c>
      <c r="B155" s="34" t="s">
        <v>1133</v>
      </c>
      <c r="C155" s="35" t="s">
        <v>1134</v>
      </c>
      <c r="D155" s="36">
        <v>105</v>
      </c>
      <c r="E155" s="34" t="s">
        <v>1050</v>
      </c>
      <c r="F155" s="35" t="s">
        <v>434</v>
      </c>
      <c r="G155" s="43">
        <v>21167.4</v>
      </c>
      <c r="H155" s="37">
        <v>352.79</v>
      </c>
      <c r="I155" s="42">
        <v>20814.61</v>
      </c>
      <c r="J155" s="39" t="s">
        <v>1135</v>
      </c>
      <c r="K155" s="39" t="s">
        <v>553</v>
      </c>
      <c r="L155" s="36">
        <v>58</v>
      </c>
      <c r="M155" s="34" t="s">
        <v>554</v>
      </c>
      <c r="N155" s="34" t="s">
        <v>555</v>
      </c>
      <c r="O155" s="40" t="str">
        <f t="shared" si="20"/>
        <v>ГАЗ-2752 "Соболь" № АА 1129 ХН</v>
      </c>
      <c r="P155" s="40" t="s">
        <v>1136</v>
      </c>
      <c r="Q155" s="40" t="s">
        <v>1137</v>
      </c>
      <c r="R155" s="40" t="s">
        <v>1138</v>
      </c>
      <c r="S155" s="27" t="str">
        <f>VLOOKUP(C155,'Список ТЗ'!$B$2:$E$457,4,FALSE)</f>
        <v>ГАЗ-2752</v>
      </c>
      <c r="T155" s="27" t="str">
        <f>VLOOKUP(C155,'Список ТЗ'!$B$2:$E$457,2,FALSE)</f>
        <v>АА 1129 ХН</v>
      </c>
      <c r="U155" s="27" t="str">
        <f>VLOOKUP(C155,'Список ТЗ'!$B$2:$E$457,3,FALSE)</f>
        <v>АА 4706 ОЕ</v>
      </c>
      <c r="V155" s="27">
        <f t="shared" si="21"/>
        <v>18</v>
      </c>
      <c r="W155" s="27">
        <f t="shared" si="22"/>
        <v>8</v>
      </c>
      <c r="X155" s="27" t="e">
        <f>VLOOKUP(C155,'Перелік до списання'!$B$2:$B$207,1,FALSE)</f>
        <v>#N/A</v>
      </c>
    </row>
    <row r="156" spans="1:24" ht="11.1" customHeight="1" x14ac:dyDescent="0.2">
      <c r="A156" s="33">
        <v>136931</v>
      </c>
      <c r="B156" s="34" t="s">
        <v>1139</v>
      </c>
      <c r="C156" s="35" t="s">
        <v>1140</v>
      </c>
      <c r="D156" s="36">
        <v>105</v>
      </c>
      <c r="E156" s="34" t="s">
        <v>1050</v>
      </c>
      <c r="F156" s="35" t="s">
        <v>434</v>
      </c>
      <c r="G156" s="42">
        <v>43938.46</v>
      </c>
      <c r="H156" s="37">
        <v>732.31</v>
      </c>
      <c r="I156" s="42">
        <v>43206.15</v>
      </c>
      <c r="J156" s="39" t="s">
        <v>1141</v>
      </c>
      <c r="K156" s="39" t="s">
        <v>553</v>
      </c>
      <c r="L156" s="36">
        <v>58</v>
      </c>
      <c r="M156" s="34" t="s">
        <v>554</v>
      </c>
      <c r="N156" s="34" t="s">
        <v>829</v>
      </c>
      <c r="O156" s="40" t="str">
        <f t="shared" si="20"/>
        <v>Деу Ланос № 2286 ХА</v>
      </c>
      <c r="P156" s="40" t="s">
        <v>1142</v>
      </c>
      <c r="Q156" s="40" t="s">
        <v>1143</v>
      </c>
      <c r="R156" s="40" t="s">
        <v>1144</v>
      </c>
      <c r="S156" s="27" t="str">
        <f>VLOOKUP(C156,'Список ТЗ'!$B$2:$E$457,4,FALSE)</f>
        <v>DAEWOO LANOS 1.5</v>
      </c>
      <c r="T156" s="27" t="str">
        <f>VLOOKUP(C156,'Список ТЗ'!$B$2:$E$457,2,FALSE)</f>
        <v>АА 2286 ХВ</v>
      </c>
      <c r="U156" s="27" t="str">
        <f>VLOOKUP(C156,'Список ТЗ'!$B$2:$E$457,3,FALSE)</f>
        <v>19533 КА</v>
      </c>
      <c r="V156" s="27" t="e">
        <f t="shared" ref="V156:V159" si="23">SEARCH(R156,P156)</f>
        <v>#VALUE!</v>
      </c>
      <c r="W156" s="27">
        <f t="shared" si="22"/>
        <v>8</v>
      </c>
      <c r="X156" s="27" t="e">
        <f>VLOOKUP(C156,'Перелік до списання'!$B$2:$B$207,1,FALSE)</f>
        <v>#N/A</v>
      </c>
    </row>
    <row r="157" spans="1:24" ht="11.1" customHeight="1" x14ac:dyDescent="0.2">
      <c r="A157" s="33">
        <v>136932</v>
      </c>
      <c r="B157" s="34" t="s">
        <v>1145</v>
      </c>
      <c r="C157" s="35" t="s">
        <v>1146</v>
      </c>
      <c r="D157" s="36">
        <v>105</v>
      </c>
      <c r="E157" s="34" t="s">
        <v>1050</v>
      </c>
      <c r="F157" s="35" t="s">
        <v>434</v>
      </c>
      <c r="G157" s="42">
        <v>51438.46</v>
      </c>
      <c r="H157" s="37">
        <v>857.31</v>
      </c>
      <c r="I157" s="42">
        <v>50581.15</v>
      </c>
      <c r="J157" s="39" t="s">
        <v>1147</v>
      </c>
      <c r="K157" s="39" t="s">
        <v>553</v>
      </c>
      <c r="L157" s="36">
        <v>58</v>
      </c>
      <c r="M157" s="34" t="s">
        <v>554</v>
      </c>
      <c r="N157" s="34" t="s">
        <v>829</v>
      </c>
      <c r="O157" s="40" t="str">
        <f t="shared" si="20"/>
        <v>ДеУ Ланос № 9376 ТХ</v>
      </c>
      <c r="P157" s="40" t="s">
        <v>1148</v>
      </c>
      <c r="Q157" s="40" t="s">
        <v>1149</v>
      </c>
      <c r="R157" s="40" t="s">
        <v>1150</v>
      </c>
      <c r="S157" s="27" t="str">
        <f>VLOOKUP(C157,'Список ТЗ'!$B$2:$E$457,4,FALSE)</f>
        <v>DAEWOO LANOS D5LV500</v>
      </c>
      <c r="T157" s="27" t="str">
        <f>VLOOKUP(C157,'Список ТЗ'!$B$2:$E$457,2,FALSE)</f>
        <v>АА 9376 ТХ</v>
      </c>
      <c r="U157" s="27" t="str">
        <f>VLOOKUP(C157,'Список ТЗ'!$B$2:$E$457,3,FALSE)</f>
        <v>23231 КА</v>
      </c>
      <c r="V157" s="27" t="e">
        <f t="shared" si="23"/>
        <v>#VALUE!</v>
      </c>
      <c r="W157" s="27">
        <f t="shared" si="22"/>
        <v>8</v>
      </c>
      <c r="X157" s="27" t="e">
        <f>VLOOKUP(C157,'Перелік до списання'!$B$2:$B$207,1,FALSE)</f>
        <v>#N/A</v>
      </c>
    </row>
    <row r="158" spans="1:24" ht="11.1" customHeight="1" x14ac:dyDescent="0.2">
      <c r="A158" s="33">
        <v>136933</v>
      </c>
      <c r="B158" s="34" t="s">
        <v>1151</v>
      </c>
      <c r="C158" s="35" t="s">
        <v>1152</v>
      </c>
      <c r="D158" s="36">
        <v>105</v>
      </c>
      <c r="E158" s="34" t="s">
        <v>1050</v>
      </c>
      <c r="F158" s="35" t="s">
        <v>434</v>
      </c>
      <c r="G158" s="42">
        <v>51521.46</v>
      </c>
      <c r="H158" s="37">
        <v>858.69</v>
      </c>
      <c r="I158" s="42">
        <v>50662.77</v>
      </c>
      <c r="J158" s="39" t="s">
        <v>1153</v>
      </c>
      <c r="K158" s="39" t="s">
        <v>553</v>
      </c>
      <c r="L158" s="36">
        <v>58</v>
      </c>
      <c r="M158" s="34" t="s">
        <v>554</v>
      </c>
      <c r="N158" s="34" t="s">
        <v>829</v>
      </c>
      <c r="O158" s="40" t="str">
        <f t="shared" si="20"/>
        <v>ДеУ Ланос № 9412 ТХ</v>
      </c>
      <c r="P158" s="40" t="s">
        <v>1154</v>
      </c>
      <c r="Q158" s="40" t="s">
        <v>1155</v>
      </c>
      <c r="R158" s="40" t="s">
        <v>1156</v>
      </c>
      <c r="S158" s="27" t="str">
        <f>VLOOKUP(C158,'Список ТЗ'!$B$2:$E$457,4,FALSE)</f>
        <v>DAEWOO LANOS 1.5</v>
      </c>
      <c r="T158" s="27" t="str">
        <f>VLOOKUP(C158,'Список ТЗ'!$B$2:$E$457,2,FALSE)</f>
        <v>АА 9412 ТХ</v>
      </c>
      <c r="U158" s="27" t="str">
        <f>VLOOKUP(C158,'Список ТЗ'!$B$2:$E$457,3,FALSE)</f>
        <v>23494 КА</v>
      </c>
      <c r="V158" s="27" t="e">
        <f t="shared" si="23"/>
        <v>#VALUE!</v>
      </c>
      <c r="W158" s="27">
        <f t="shared" si="22"/>
        <v>8</v>
      </c>
      <c r="X158" s="27" t="e">
        <f>VLOOKUP(C158,'Перелік до списання'!$B$2:$B$207,1,FALSE)</f>
        <v>#N/A</v>
      </c>
    </row>
    <row r="159" spans="1:24" ht="11.1" customHeight="1" x14ac:dyDescent="0.2">
      <c r="A159" s="33">
        <v>136934</v>
      </c>
      <c r="B159" s="34" t="s">
        <v>1157</v>
      </c>
      <c r="C159" s="35" t="s">
        <v>1158</v>
      </c>
      <c r="D159" s="36">
        <v>105</v>
      </c>
      <c r="E159" s="34" t="s">
        <v>1050</v>
      </c>
      <c r="F159" s="35" t="s">
        <v>434</v>
      </c>
      <c r="G159" s="42">
        <v>44354.46</v>
      </c>
      <c r="H159" s="37">
        <v>739.24</v>
      </c>
      <c r="I159" s="42">
        <v>43615.22</v>
      </c>
      <c r="J159" s="39" t="s">
        <v>1153</v>
      </c>
      <c r="K159" s="39" t="s">
        <v>553</v>
      </c>
      <c r="L159" s="36">
        <v>58</v>
      </c>
      <c r="M159" s="34" t="s">
        <v>554</v>
      </c>
      <c r="N159" s="34" t="s">
        <v>829</v>
      </c>
      <c r="O159" s="40" t="str">
        <f t="shared" si="20"/>
        <v>ДеУ Ланос № 9361 ТХ</v>
      </c>
      <c r="P159" s="40" t="s">
        <v>1159</v>
      </c>
      <c r="Q159" s="40" t="s">
        <v>1160</v>
      </c>
      <c r="R159" s="40" t="s">
        <v>1161</v>
      </c>
      <c r="S159" s="27" t="str">
        <f>VLOOKUP(C159,'Список ТЗ'!$B$2:$E$457,4,FALSE)</f>
        <v>DAEWOO LANOS 1.5</v>
      </c>
      <c r="T159" s="27" t="str">
        <f>VLOOKUP(C159,'Список ТЗ'!$B$2:$E$457,2,FALSE)</f>
        <v>АА 9361 ТХ</v>
      </c>
      <c r="U159" s="27" t="str">
        <f>VLOOKUP(C159,'Список ТЗ'!$B$2:$E$457,3,FALSE)</f>
        <v>23495 КА</v>
      </c>
      <c r="V159" s="27" t="e">
        <f t="shared" si="23"/>
        <v>#VALUE!</v>
      </c>
      <c r="W159" s="27">
        <f t="shared" si="22"/>
        <v>8</v>
      </c>
      <c r="X159" s="27" t="e">
        <f>VLOOKUP(C159,'Перелік до списання'!$B$2:$B$207,1,FALSE)</f>
        <v>#N/A</v>
      </c>
    </row>
    <row r="160" spans="1:24" ht="11.1" customHeight="1" x14ac:dyDescent="0.2">
      <c r="A160" s="33">
        <v>136935</v>
      </c>
      <c r="B160" s="34" t="s">
        <v>1162</v>
      </c>
      <c r="C160" s="35" t="s">
        <v>1163</v>
      </c>
      <c r="D160" s="36">
        <v>105</v>
      </c>
      <c r="E160" s="34" t="s">
        <v>1050</v>
      </c>
      <c r="F160" s="35" t="s">
        <v>434</v>
      </c>
      <c r="G160" s="42">
        <v>48938.46</v>
      </c>
      <c r="H160" s="37">
        <v>815.64</v>
      </c>
      <c r="I160" s="42">
        <v>48122.82</v>
      </c>
      <c r="J160" s="39" t="s">
        <v>1147</v>
      </c>
      <c r="K160" s="39" t="s">
        <v>553</v>
      </c>
      <c r="L160" s="36">
        <v>58</v>
      </c>
      <c r="M160" s="34" t="s">
        <v>554</v>
      </c>
      <c r="N160" s="34" t="s">
        <v>829</v>
      </c>
      <c r="O160" s="40" t="str">
        <f t="shared" si="20"/>
        <v>ДеУ Ланос №АА 1128 ХН</v>
      </c>
      <c r="P160" s="40" t="s">
        <v>1164</v>
      </c>
      <c r="Q160" s="40" t="s">
        <v>1165</v>
      </c>
      <c r="R160" s="40" t="s">
        <v>1166</v>
      </c>
      <c r="S160" s="27" t="str">
        <f>VLOOKUP(C160,'Список ТЗ'!$B$2:$E$457,4,FALSE)</f>
        <v>DAEWOO LANOS 1.5</v>
      </c>
      <c r="T160" s="27" t="str">
        <f>VLOOKUP(C160,'Список ТЗ'!$B$2:$E$457,2,FALSE)</f>
        <v>АА 1128 ХН</v>
      </c>
      <c r="U160" s="27" t="str">
        <f>VLOOKUP(C160,'Список ТЗ'!$B$2:$E$457,3,FALSE)</f>
        <v>АА 6066 СО</v>
      </c>
      <c r="V160" s="27">
        <f t="shared" si="21"/>
        <v>10</v>
      </c>
      <c r="W160" s="27">
        <f t="shared" si="22"/>
        <v>8</v>
      </c>
      <c r="X160" s="27" t="e">
        <f>VLOOKUP(C160,'Перелік до списання'!$B$2:$B$207,1,FALSE)</f>
        <v>#N/A</v>
      </c>
    </row>
    <row r="161" spans="1:24" ht="33" customHeight="1" x14ac:dyDescent="0.2">
      <c r="A161" s="33">
        <v>136936</v>
      </c>
      <c r="B161" s="34" t="s">
        <v>1167</v>
      </c>
      <c r="C161" s="35" t="s">
        <v>1168</v>
      </c>
      <c r="D161" s="36">
        <v>105</v>
      </c>
      <c r="E161" s="34" t="s">
        <v>1050</v>
      </c>
      <c r="F161" s="35" t="s">
        <v>434</v>
      </c>
      <c r="G161" s="42">
        <v>145687.85999999999</v>
      </c>
      <c r="H161" s="42">
        <v>2428.13</v>
      </c>
      <c r="I161" s="42">
        <v>143259.73000000001</v>
      </c>
      <c r="J161" s="39" t="s">
        <v>1169</v>
      </c>
      <c r="K161" s="39" t="s">
        <v>553</v>
      </c>
      <c r="L161" s="36">
        <v>58</v>
      </c>
      <c r="M161" s="34" t="s">
        <v>554</v>
      </c>
      <c r="N161" s="34" t="s">
        <v>829</v>
      </c>
      <c r="O161" s="40" t="str">
        <f t="shared" si="20"/>
        <v>Toyota Camry ACV30 JTDBE38K-0287521 №АА 2267 ХВ</v>
      </c>
      <c r="P161" s="40" t="s">
        <v>1170</v>
      </c>
      <c r="Q161" s="40" t="s">
        <v>1171</v>
      </c>
      <c r="R161" s="40" t="s">
        <v>1172</v>
      </c>
      <c r="S161" s="27" t="str">
        <f>VLOOKUP(C161,'Список ТЗ'!$B$2:$E$457,4,FALSE)</f>
        <v>TOYOTA CAMRY 2.4</v>
      </c>
      <c r="T161" s="27" t="str">
        <f>VLOOKUP(C161,'Список ТЗ'!$B$2:$E$457,2,FALSE)</f>
        <v>АА 2267 ХВ</v>
      </c>
      <c r="U161" s="27" t="str">
        <f>VLOOKUP(C161,'Список ТЗ'!$B$2:$E$457,3,FALSE)</f>
        <v>АА 5712 АВ</v>
      </c>
      <c r="V161" s="27">
        <f t="shared" si="21"/>
        <v>34</v>
      </c>
      <c r="W161" s="27">
        <f t="shared" si="22"/>
        <v>8</v>
      </c>
      <c r="X161" s="27" t="e">
        <f>VLOOKUP(C161,'Перелік до списання'!$B$2:$B$207,1,FALSE)</f>
        <v>#N/A</v>
      </c>
    </row>
    <row r="162" spans="1:24" ht="21.95" customHeight="1" x14ac:dyDescent="0.2">
      <c r="A162" s="33">
        <v>136937</v>
      </c>
      <c r="B162" s="34" t="s">
        <v>1173</v>
      </c>
      <c r="C162" s="35" t="s">
        <v>1174</v>
      </c>
      <c r="D162" s="36">
        <v>105</v>
      </c>
      <c r="E162" s="34" t="s">
        <v>1050</v>
      </c>
      <c r="F162" s="35" t="s">
        <v>434</v>
      </c>
      <c r="G162" s="42">
        <v>250028.82</v>
      </c>
      <c r="H162" s="42">
        <v>4167.1499999999996</v>
      </c>
      <c r="I162" s="42">
        <v>245861.67</v>
      </c>
      <c r="J162" s="39" t="s">
        <v>1175</v>
      </c>
      <c r="K162" s="39" t="s">
        <v>553</v>
      </c>
      <c r="L162" s="36">
        <v>58</v>
      </c>
      <c r="M162" s="34" t="s">
        <v>554</v>
      </c>
      <c r="N162" s="34" t="s">
        <v>555</v>
      </c>
      <c r="O162" s="40" t="str">
        <f t="shared" si="20"/>
        <v>КАМАЗ-55111-015-15 шасі №АА 2265 ХВ</v>
      </c>
      <c r="P162" s="40" t="s">
        <v>1176</v>
      </c>
      <c r="Q162" s="40" t="s">
        <v>1177</v>
      </c>
      <c r="R162" s="40" t="s">
        <v>1178</v>
      </c>
      <c r="S162" s="27" t="str">
        <f>VLOOKUP(C162,'Список ТЗ'!$B$2:$E$457,4,FALSE)</f>
        <v>КАМАЗ-55111</v>
      </c>
      <c r="T162" s="27" t="str">
        <f>VLOOKUP(C162,'Список ТЗ'!$B$2:$E$457,2,FALSE)</f>
        <v>АА 2265 ХВ</v>
      </c>
      <c r="U162" s="27" t="str">
        <f>VLOOKUP(C162,'Список ТЗ'!$B$2:$E$457,3,FALSE)</f>
        <v>АА 9685 НК</v>
      </c>
      <c r="V162" s="27">
        <f t="shared" si="21"/>
        <v>24</v>
      </c>
      <c r="W162" s="27">
        <f t="shared" si="22"/>
        <v>8</v>
      </c>
      <c r="X162" s="27" t="e">
        <f>VLOOKUP(C162,'Перелік до списання'!$B$2:$B$207,1,FALSE)</f>
        <v>#N/A</v>
      </c>
    </row>
    <row r="163" spans="1:24" ht="21.95" customHeight="1" x14ac:dyDescent="0.2">
      <c r="A163" s="33">
        <v>136938</v>
      </c>
      <c r="B163" s="34" t="s">
        <v>1179</v>
      </c>
      <c r="C163" s="35" t="s">
        <v>1180</v>
      </c>
      <c r="D163" s="36">
        <v>105</v>
      </c>
      <c r="E163" s="34" t="s">
        <v>1050</v>
      </c>
      <c r="F163" s="35" t="s">
        <v>434</v>
      </c>
      <c r="G163" s="42">
        <v>43696.42</v>
      </c>
      <c r="H163" s="37">
        <v>728.27</v>
      </c>
      <c r="I163" s="42">
        <v>42968.15</v>
      </c>
      <c r="J163" s="39" t="s">
        <v>1181</v>
      </c>
      <c r="K163" s="39" t="s">
        <v>553</v>
      </c>
      <c r="L163" s="36">
        <v>58</v>
      </c>
      <c r="M163" s="34" t="s">
        <v>554</v>
      </c>
      <c r="N163" s="34" t="s">
        <v>555</v>
      </c>
      <c r="O163" s="40" t="str">
        <f t="shared" si="20"/>
        <v>ГАЗ-2705-242 грузопассаж. №АА 2261 ХВ</v>
      </c>
      <c r="P163" s="40" t="s">
        <v>1182</v>
      </c>
      <c r="Q163" s="40" t="s">
        <v>1183</v>
      </c>
      <c r="R163" s="40" t="s">
        <v>1184</v>
      </c>
      <c r="S163" s="27" t="str">
        <f>VLOOKUP(C163,'Список ТЗ'!$B$2:$E$457,4,FALSE)</f>
        <v>ГАЗ-2705 ВП-6</v>
      </c>
      <c r="T163" s="27" t="str">
        <f>VLOOKUP(C163,'Список ТЗ'!$B$2:$E$457,2,FALSE)</f>
        <v>АА 2261 ХВ</v>
      </c>
      <c r="U163" s="27" t="str">
        <f>VLOOKUP(C163,'Список ТЗ'!$B$2:$E$457,3,FALSE)</f>
        <v>АА 1332 АІ</v>
      </c>
      <c r="V163" s="27">
        <f t="shared" si="21"/>
        <v>26</v>
      </c>
      <c r="W163" s="27">
        <f t="shared" si="22"/>
        <v>8</v>
      </c>
      <c r="X163" s="27" t="e">
        <f>VLOOKUP(C163,'Перелік до списання'!$B$2:$B$207,1,FALSE)</f>
        <v>#N/A</v>
      </c>
    </row>
    <row r="164" spans="1:24" ht="21.95" customHeight="1" x14ac:dyDescent="0.2">
      <c r="A164" s="33">
        <v>136939</v>
      </c>
      <c r="B164" s="34" t="s">
        <v>1185</v>
      </c>
      <c r="C164" s="35" t="s">
        <v>1186</v>
      </c>
      <c r="D164" s="36">
        <v>105</v>
      </c>
      <c r="E164" s="34" t="s">
        <v>1050</v>
      </c>
      <c r="F164" s="35" t="s">
        <v>434</v>
      </c>
      <c r="G164" s="42">
        <v>46029.42</v>
      </c>
      <c r="H164" s="37">
        <v>767.16</v>
      </c>
      <c r="I164" s="42">
        <v>45262.26</v>
      </c>
      <c r="J164" s="39" t="s">
        <v>1187</v>
      </c>
      <c r="K164" s="39" t="s">
        <v>553</v>
      </c>
      <c r="L164" s="36">
        <v>58</v>
      </c>
      <c r="M164" s="34" t="s">
        <v>554</v>
      </c>
      <c r="N164" s="34" t="s">
        <v>555</v>
      </c>
      <c r="O164" s="40" t="str">
        <f t="shared" si="20"/>
        <v>ГАЗ-2752-414 № АА 9182 ТХ</v>
      </c>
      <c r="P164" s="40" t="s">
        <v>1188</v>
      </c>
      <c r="Q164" s="40" t="s">
        <v>1189</v>
      </c>
      <c r="R164" s="40" t="s">
        <v>1190</v>
      </c>
      <c r="S164" s="27" t="str">
        <f>VLOOKUP(C164,'Список ТЗ'!$B$2:$E$457,4,FALSE)</f>
        <v>ГАЗ-2752-414</v>
      </c>
      <c r="T164" s="27" t="str">
        <f>VLOOKUP(C164,'Список ТЗ'!$B$2:$E$457,2,FALSE)</f>
        <v>АА 9182 ТХ</v>
      </c>
      <c r="U164" s="27" t="str">
        <f>VLOOKUP(C164,'Список ТЗ'!$B$2:$E$457,3,FALSE)</f>
        <v>АА 2814 НТ</v>
      </c>
      <c r="V164" s="27">
        <f t="shared" si="21"/>
        <v>14</v>
      </c>
      <c r="W164" s="27">
        <f t="shared" si="22"/>
        <v>8</v>
      </c>
      <c r="X164" s="27" t="e">
        <f>VLOOKUP(C164,'Перелік до списання'!$B$2:$B$207,1,FALSE)</f>
        <v>#N/A</v>
      </c>
    </row>
    <row r="165" spans="1:24" ht="33" customHeight="1" x14ac:dyDescent="0.2">
      <c r="A165" s="33">
        <v>136940</v>
      </c>
      <c r="B165" s="34" t="s">
        <v>1191</v>
      </c>
      <c r="C165" s="35" t="s">
        <v>1192</v>
      </c>
      <c r="D165" s="36">
        <v>105</v>
      </c>
      <c r="E165" s="34" t="s">
        <v>1050</v>
      </c>
      <c r="F165" s="35" t="s">
        <v>434</v>
      </c>
      <c r="G165" s="42">
        <v>55613.42</v>
      </c>
      <c r="H165" s="37">
        <v>926.89</v>
      </c>
      <c r="I165" s="42">
        <v>54686.53</v>
      </c>
      <c r="J165" s="39" t="s">
        <v>705</v>
      </c>
      <c r="K165" s="39" t="s">
        <v>553</v>
      </c>
      <c r="L165" s="36">
        <v>58</v>
      </c>
      <c r="M165" s="34" t="s">
        <v>554</v>
      </c>
      <c r="N165" s="34" t="s">
        <v>555</v>
      </c>
      <c r="O165" s="40" t="str">
        <f t="shared" si="20"/>
        <v>ГАЗ-2705-438  "Спец.аварійна" №АА 1189 ХН</v>
      </c>
      <c r="P165" s="40" t="s">
        <v>1193</v>
      </c>
      <c r="Q165" s="40" t="s">
        <v>1194</v>
      </c>
      <c r="R165" s="40" t="s">
        <v>1195</v>
      </c>
      <c r="S165" s="27" t="str">
        <f>VLOOKUP(C165,'Список ТЗ'!$B$2:$E$457,4,FALSE)</f>
        <v>ГАЗ-2705-438</v>
      </c>
      <c r="T165" s="27" t="str">
        <f>VLOOKUP(C165,'Список ТЗ'!$B$2:$E$457,2,FALSE)</f>
        <v>АА 1189 ХН</v>
      </c>
      <c r="U165" s="27" t="str">
        <f>VLOOKUP(C165,'Список ТЗ'!$B$2:$E$457,3,FALSE)</f>
        <v>АА 7629 ІА</v>
      </c>
      <c r="V165" s="27">
        <f t="shared" si="21"/>
        <v>29</v>
      </c>
      <c r="W165" s="27">
        <f t="shared" si="22"/>
        <v>8</v>
      </c>
      <c r="X165" s="27" t="e">
        <f>VLOOKUP(C165,'Перелік до списання'!$B$2:$B$207,1,FALSE)</f>
        <v>#N/A</v>
      </c>
    </row>
    <row r="166" spans="1:24" ht="21.95" customHeight="1" x14ac:dyDescent="0.2">
      <c r="A166" s="33">
        <v>136941</v>
      </c>
      <c r="B166" s="34" t="s">
        <v>1196</v>
      </c>
      <c r="C166" s="35" t="s">
        <v>1197</v>
      </c>
      <c r="D166" s="36">
        <v>105</v>
      </c>
      <c r="E166" s="34" t="s">
        <v>1050</v>
      </c>
      <c r="F166" s="35" t="s">
        <v>434</v>
      </c>
      <c r="G166" s="42">
        <v>55113.42</v>
      </c>
      <c r="H166" s="37">
        <v>918.56</v>
      </c>
      <c r="I166" s="42">
        <v>54194.86</v>
      </c>
      <c r="J166" s="39" t="s">
        <v>705</v>
      </c>
      <c r="K166" s="39" t="s">
        <v>553</v>
      </c>
      <c r="L166" s="36">
        <v>58</v>
      </c>
      <c r="M166" s="34" t="s">
        <v>554</v>
      </c>
      <c r="N166" s="34" t="s">
        <v>555</v>
      </c>
      <c r="O166" s="40" t="str">
        <f t="shared" si="20"/>
        <v>ГАЗ-2705-438 "Спеціальна аварійна" №АА 9162 ТХ</v>
      </c>
      <c r="P166" s="40" t="s">
        <v>1198</v>
      </c>
      <c r="Q166" s="40" t="s">
        <v>1199</v>
      </c>
      <c r="R166" s="40" t="s">
        <v>1200</v>
      </c>
      <c r="S166" s="27" t="str">
        <f>VLOOKUP(C166,'Список ТЗ'!$B$2:$E$457,4,FALSE)</f>
        <v>ГАЗ-2705-438</v>
      </c>
      <c r="T166" s="27" t="str">
        <f>VLOOKUP(C166,'Список ТЗ'!$B$2:$E$457,2,FALSE)</f>
        <v>АА 9162 ТХ</v>
      </c>
      <c r="U166" s="27" t="str">
        <f>VLOOKUP(C166,'Список ТЗ'!$B$2:$E$457,3,FALSE)</f>
        <v>АА 7618 ІА</v>
      </c>
      <c r="V166" s="27">
        <f t="shared" si="21"/>
        <v>34</v>
      </c>
      <c r="W166" s="27">
        <f t="shared" si="22"/>
        <v>8</v>
      </c>
      <c r="X166" s="27" t="e">
        <f>VLOOKUP(C166,'Перелік до списання'!$B$2:$B$207,1,FALSE)</f>
        <v>#N/A</v>
      </c>
    </row>
    <row r="167" spans="1:24" ht="33" customHeight="1" x14ac:dyDescent="0.2">
      <c r="A167" s="33">
        <v>136942</v>
      </c>
      <c r="B167" s="34" t="s">
        <v>1201</v>
      </c>
      <c r="C167" s="35" t="s">
        <v>1202</v>
      </c>
      <c r="D167" s="36">
        <v>105</v>
      </c>
      <c r="E167" s="34" t="s">
        <v>1050</v>
      </c>
      <c r="F167" s="35" t="s">
        <v>434</v>
      </c>
      <c r="G167" s="42">
        <v>60779.42</v>
      </c>
      <c r="H167" s="42">
        <v>1012.99</v>
      </c>
      <c r="I167" s="42">
        <v>59766.43</v>
      </c>
      <c r="J167" s="39" t="s">
        <v>705</v>
      </c>
      <c r="K167" s="39" t="s">
        <v>553</v>
      </c>
      <c r="L167" s="36">
        <v>58</v>
      </c>
      <c r="M167" s="34" t="s">
        <v>554</v>
      </c>
      <c r="N167" s="34" t="s">
        <v>555</v>
      </c>
      <c r="O167" s="40" t="str">
        <f t="shared" si="20"/>
        <v>ГАЗ-2705-438  "Спец.аварійна" №АА 1126 ХН</v>
      </c>
      <c r="P167" s="40" t="s">
        <v>1203</v>
      </c>
      <c r="Q167" s="40" t="s">
        <v>1204</v>
      </c>
      <c r="R167" s="40" t="s">
        <v>1205</v>
      </c>
      <c r="S167" s="27" t="str">
        <f>VLOOKUP(C167,'Список ТЗ'!$B$2:$E$457,4,FALSE)</f>
        <v>ГАЗ-2705-438</v>
      </c>
      <c r="T167" s="27" t="str">
        <f>VLOOKUP(C167,'Список ТЗ'!$B$2:$E$457,2,FALSE)</f>
        <v>АА 1126 ХН</v>
      </c>
      <c r="U167" s="27" t="str">
        <f>VLOOKUP(C167,'Список ТЗ'!$B$2:$E$457,3,FALSE)</f>
        <v>АА 7628 ІА</v>
      </c>
      <c r="V167" s="27">
        <f t="shared" si="21"/>
        <v>29</v>
      </c>
      <c r="W167" s="27">
        <f t="shared" si="22"/>
        <v>8</v>
      </c>
      <c r="X167" s="27" t="e">
        <f>VLOOKUP(C167,'Перелік до списання'!$B$2:$B$207,1,FALSE)</f>
        <v>#N/A</v>
      </c>
    </row>
    <row r="168" spans="1:24" ht="33" customHeight="1" x14ac:dyDescent="0.2">
      <c r="A168" s="33">
        <v>136943</v>
      </c>
      <c r="B168" s="34" t="s">
        <v>1206</v>
      </c>
      <c r="C168" s="35" t="s">
        <v>1207</v>
      </c>
      <c r="D168" s="36">
        <v>105</v>
      </c>
      <c r="E168" s="34" t="s">
        <v>1050</v>
      </c>
      <c r="F168" s="35" t="s">
        <v>434</v>
      </c>
      <c r="G168" s="42">
        <v>118187.86</v>
      </c>
      <c r="H168" s="43">
        <v>1969.8</v>
      </c>
      <c r="I168" s="42">
        <v>116218.06</v>
      </c>
      <c r="J168" s="39" t="s">
        <v>1208</v>
      </c>
      <c r="K168" s="39" t="s">
        <v>553</v>
      </c>
      <c r="L168" s="36">
        <v>58</v>
      </c>
      <c r="M168" s="34" t="s">
        <v>554</v>
      </c>
      <c r="N168" s="34" t="s">
        <v>829</v>
      </c>
      <c r="O168" s="40" t="str">
        <f t="shared" si="20"/>
        <v>Toyota Corolla 1.6 M/T SEDAN TERRA №АА 7432 ТР</v>
      </c>
      <c r="P168" s="40" t="s">
        <v>1209</v>
      </c>
      <c r="Q168" s="40" t="s">
        <v>1210</v>
      </c>
      <c r="R168" s="40" t="s">
        <v>1211</v>
      </c>
      <c r="S168" s="27" t="str">
        <f>VLOOKUP(C168,'Список ТЗ'!$B$2:$E$457,4,FALSE)</f>
        <v>TOYOTA COROLLA 1.6</v>
      </c>
      <c r="T168" s="27" t="str">
        <f>VLOOKUP(C168,'Список ТЗ'!$B$2:$E$457,2,FALSE)</f>
        <v>АА 7432 ТР</v>
      </c>
      <c r="U168" s="27" t="str">
        <f>VLOOKUP(C168,'Список ТЗ'!$B$2:$E$457,3,FALSE)</f>
        <v>АА 3224 АТ</v>
      </c>
      <c r="V168" s="27">
        <f t="shared" si="21"/>
        <v>31</v>
      </c>
      <c r="W168" s="27">
        <f t="shared" si="22"/>
        <v>8</v>
      </c>
      <c r="X168" s="27" t="e">
        <f>VLOOKUP(C168,'Перелік до списання'!$B$2:$B$207,1,FALSE)</f>
        <v>#N/A</v>
      </c>
    </row>
    <row r="169" spans="1:24" ht="33" customHeight="1" x14ac:dyDescent="0.2">
      <c r="A169" s="33">
        <v>136944</v>
      </c>
      <c r="B169" s="34" t="s">
        <v>1212</v>
      </c>
      <c r="C169" s="35" t="s">
        <v>1213</v>
      </c>
      <c r="D169" s="36">
        <v>105</v>
      </c>
      <c r="E169" s="34" t="s">
        <v>1050</v>
      </c>
      <c r="F169" s="35" t="s">
        <v>434</v>
      </c>
      <c r="G169" s="42">
        <v>396687.86</v>
      </c>
      <c r="H169" s="42">
        <v>6611.46</v>
      </c>
      <c r="I169" s="43">
        <v>390076.4</v>
      </c>
      <c r="J169" s="39" t="s">
        <v>1214</v>
      </c>
      <c r="K169" s="39" t="s">
        <v>553</v>
      </c>
      <c r="L169" s="36">
        <v>58</v>
      </c>
      <c r="M169" s="34" t="s">
        <v>554</v>
      </c>
      <c r="N169" s="34" t="s">
        <v>829</v>
      </c>
      <c r="O169" s="40" t="str">
        <f t="shared" si="20"/>
        <v>Toyota Camry 3.5L A/T - JTNBK40K903034315 №АА 9329 ТХ</v>
      </c>
      <c r="P169" s="40" t="s">
        <v>1215</v>
      </c>
      <c r="Q169" s="40" t="s">
        <v>1216</v>
      </c>
      <c r="R169" s="40" t="s">
        <v>1217</v>
      </c>
      <c r="S169" s="27" t="str">
        <f>VLOOKUP(C169,'Список ТЗ'!$B$2:$E$457,4,FALSE)</f>
        <v>TOYOTA CAMRY 3.5L</v>
      </c>
      <c r="T169" s="27" t="str">
        <f>VLOOKUP(C169,'Список ТЗ'!$B$2:$E$457,2,FALSE)</f>
        <v>АА 9329 ТХ</v>
      </c>
      <c r="U169" s="27" t="str">
        <f>VLOOKUP(C169,'Список ТЗ'!$B$2:$E$457,3,FALSE)</f>
        <v>АА 4444 ТС</v>
      </c>
      <c r="V169" s="27">
        <f t="shared" si="21"/>
        <v>38</v>
      </c>
      <c r="W169" s="27">
        <f t="shared" si="22"/>
        <v>8</v>
      </c>
      <c r="X169" s="27" t="e">
        <f>VLOOKUP(C169,'Перелік до списання'!$B$2:$B$207,1,FALSE)</f>
        <v>#N/A</v>
      </c>
    </row>
    <row r="170" spans="1:24" ht="33" customHeight="1" x14ac:dyDescent="0.2">
      <c r="A170" s="33">
        <v>136945</v>
      </c>
      <c r="B170" s="34" t="s">
        <v>1218</v>
      </c>
      <c r="C170" s="35" t="s">
        <v>1219</v>
      </c>
      <c r="D170" s="36">
        <v>105</v>
      </c>
      <c r="E170" s="34" t="s">
        <v>1050</v>
      </c>
      <c r="F170" s="35" t="s">
        <v>434</v>
      </c>
      <c r="G170" s="42">
        <v>172020.86</v>
      </c>
      <c r="H170" s="42">
        <v>2867.01</v>
      </c>
      <c r="I170" s="42">
        <v>169153.85</v>
      </c>
      <c r="J170" s="39" t="s">
        <v>1220</v>
      </c>
      <c r="K170" s="39" t="s">
        <v>553</v>
      </c>
      <c r="L170" s="36">
        <v>58</v>
      </c>
      <c r="M170" s="34" t="s">
        <v>554</v>
      </c>
      <c r="N170" s="34" t="s">
        <v>829</v>
      </c>
      <c r="O170" s="40" t="str">
        <f t="shared" si="20"/>
        <v>Toyota Camry - 0167253 MCV30L-AEPGKW №АА 2284 ХВ</v>
      </c>
      <c r="P170" s="40" t="s">
        <v>1221</v>
      </c>
      <c r="Q170" s="40" t="s">
        <v>1222</v>
      </c>
      <c r="R170" s="40" t="s">
        <v>1223</v>
      </c>
      <c r="S170" s="27" t="str">
        <f>VLOOKUP(C170,'Список ТЗ'!$B$2:$E$457,4,FALSE)</f>
        <v>TOYOTA CAMRY 3.0</v>
      </c>
      <c r="T170" s="27" t="str">
        <f>VLOOKUP(C170,'Список ТЗ'!$B$2:$E$457,2,FALSE)</f>
        <v>АА 2284 ХВ</v>
      </c>
      <c r="U170" s="27" t="str">
        <f>VLOOKUP(C170,'Список ТЗ'!$B$2:$E$457,3,FALSE)</f>
        <v>АА 8463 ОМ</v>
      </c>
      <c r="V170" s="27">
        <f t="shared" si="21"/>
        <v>34</v>
      </c>
      <c r="W170" s="27">
        <f t="shared" si="22"/>
        <v>8</v>
      </c>
      <c r="X170" s="27" t="e">
        <f>VLOOKUP(C170,'Перелік до списання'!$B$2:$B$207,1,FALSE)</f>
        <v>#N/A</v>
      </c>
    </row>
    <row r="171" spans="1:24" ht="21.95" customHeight="1" x14ac:dyDescent="0.2">
      <c r="A171" s="33">
        <v>136946</v>
      </c>
      <c r="B171" s="34" t="s">
        <v>1224</v>
      </c>
      <c r="C171" s="35" t="s">
        <v>1225</v>
      </c>
      <c r="D171" s="36">
        <v>105</v>
      </c>
      <c r="E171" s="34" t="s">
        <v>1050</v>
      </c>
      <c r="F171" s="35" t="s">
        <v>434</v>
      </c>
      <c r="G171" s="42">
        <v>147187.85999999999</v>
      </c>
      <c r="H171" s="42">
        <v>2453.13</v>
      </c>
      <c r="I171" s="42">
        <v>144734.73000000001</v>
      </c>
      <c r="J171" s="39" t="s">
        <v>1226</v>
      </c>
      <c r="K171" s="39" t="s">
        <v>553</v>
      </c>
      <c r="L171" s="36">
        <v>58</v>
      </c>
      <c r="M171" s="34" t="s">
        <v>554</v>
      </c>
      <c r="N171" s="34" t="s">
        <v>829</v>
      </c>
      <c r="O171" s="40" t="str">
        <f t="shared" si="20"/>
        <v>Toyota Avensis №АА 0899 ХА</v>
      </c>
      <c r="P171" s="40" t="s">
        <v>1227</v>
      </c>
      <c r="Q171" s="40" t="s">
        <v>1228</v>
      </c>
      <c r="R171" s="40" t="s">
        <v>1229</v>
      </c>
      <c r="S171" s="27" t="str">
        <f>VLOOKUP(C171,'Список ТЗ'!$B$2:$E$457,4,FALSE)</f>
        <v>TOYOTA AVENSIS 1.8</v>
      </c>
      <c r="T171" s="27" t="str">
        <f>VLOOKUP(C171,'Список ТЗ'!$B$2:$E$457,2,FALSE)</f>
        <v>АА 0899 ХА</v>
      </c>
      <c r="U171" s="27" t="str">
        <f>VLOOKUP(C171,'Список ТЗ'!$B$2:$E$457,3,FALSE)</f>
        <v>АА 3516 АР</v>
      </c>
      <c r="V171" s="27">
        <f t="shared" si="21"/>
        <v>15</v>
      </c>
      <c r="W171" s="27">
        <f t="shared" si="22"/>
        <v>8</v>
      </c>
      <c r="X171" s="27" t="e">
        <f>VLOOKUP(C171,'Перелік до списання'!$B$2:$B$207,1,FALSE)</f>
        <v>#N/A</v>
      </c>
    </row>
    <row r="172" spans="1:24" ht="44.1" customHeight="1" x14ac:dyDescent="0.2">
      <c r="A172" s="33">
        <v>136947</v>
      </c>
      <c r="B172" s="34" t="s">
        <v>1230</v>
      </c>
      <c r="C172" s="35" t="s">
        <v>1231</v>
      </c>
      <c r="D172" s="36">
        <v>105</v>
      </c>
      <c r="E172" s="34" t="s">
        <v>1050</v>
      </c>
      <c r="F172" s="35" t="s">
        <v>434</v>
      </c>
      <c r="G172" s="42">
        <v>1197112.82</v>
      </c>
      <c r="H172" s="42">
        <v>13919.92</v>
      </c>
      <c r="I172" s="43">
        <v>1183192.8999999999</v>
      </c>
      <c r="J172" s="39" t="s">
        <v>1061</v>
      </c>
      <c r="K172" s="39" t="s">
        <v>553</v>
      </c>
      <c r="L172" s="36">
        <v>84</v>
      </c>
      <c r="M172" s="34" t="s">
        <v>554</v>
      </c>
      <c r="N172" s="34" t="s">
        <v>555</v>
      </c>
      <c r="O172" s="40" t="str">
        <f t="shared" si="20"/>
        <v>Шасі автомобільне марки МАЗ-4371Р2 з кузовом-фургоном. д.н. АА 7413 ТР</v>
      </c>
      <c r="P172" s="40" t="s">
        <v>1232</v>
      </c>
      <c r="Q172" s="40" t="e">
        <v>#N/A</v>
      </c>
      <c r="R172" s="40" t="e">
        <v>#N/A</v>
      </c>
      <c r="S172" s="27" t="e">
        <f>VLOOKUP(C172,'Список ТЗ'!$B$2:$B$457,1,FALSE)</f>
        <v>#N/A</v>
      </c>
      <c r="T172" s="27" t="e">
        <f>VLOOKUP(C172,'Список ТЗ'!$B$2:$E$457,2,FALSE)</f>
        <v>#N/A</v>
      </c>
      <c r="U172" s="27" t="e">
        <f>VLOOKUP(C172,'Список ТЗ'!$B$2:$E$457,3,FALSE)</f>
        <v>#N/A</v>
      </c>
      <c r="X172" s="27" t="e">
        <f>VLOOKUP(C172,'Перелік до списання'!$B$2:$B$207,1,FALSE)</f>
        <v>#N/A</v>
      </c>
    </row>
    <row r="173" spans="1:24" ht="44.1" customHeight="1" x14ac:dyDescent="0.2">
      <c r="A173" s="33">
        <v>136948</v>
      </c>
      <c r="B173" s="34" t="s">
        <v>1233</v>
      </c>
      <c r="C173" s="35" t="s">
        <v>1234</v>
      </c>
      <c r="D173" s="36">
        <v>105</v>
      </c>
      <c r="E173" s="34" t="s">
        <v>1050</v>
      </c>
      <c r="F173" s="35" t="s">
        <v>434</v>
      </c>
      <c r="G173" s="42">
        <v>1197112.82</v>
      </c>
      <c r="H173" s="42">
        <v>13919.92</v>
      </c>
      <c r="I173" s="43">
        <v>1183192.8999999999</v>
      </c>
      <c r="J173" s="39" t="s">
        <v>1061</v>
      </c>
      <c r="K173" s="39" t="s">
        <v>553</v>
      </c>
      <c r="L173" s="36">
        <v>84</v>
      </c>
      <c r="M173" s="34" t="s">
        <v>554</v>
      </c>
      <c r="N173" s="34" t="s">
        <v>555</v>
      </c>
      <c r="O173" s="40" t="str">
        <f t="shared" si="20"/>
        <v>Шасі автомобільне марки МАЗ-4371Р2 з кузовом-фургоном. д.н. АА 2281 ХВ</v>
      </c>
      <c r="P173" s="40" t="s">
        <v>1235</v>
      </c>
      <c r="Q173" s="40" t="e">
        <v>#N/A</v>
      </c>
      <c r="R173" s="40" t="e">
        <v>#N/A</v>
      </c>
      <c r="S173" s="27" t="e">
        <f>VLOOKUP(C173,'Список ТЗ'!$B$2:$B$457,1,FALSE)</f>
        <v>#N/A</v>
      </c>
      <c r="T173" s="27" t="e">
        <f>VLOOKUP(C173,'Список ТЗ'!$B$2:$E$457,2,FALSE)</f>
        <v>#N/A</v>
      </c>
      <c r="U173" s="27" t="e">
        <f>VLOOKUP(C173,'Список ТЗ'!$B$2:$E$457,3,FALSE)</f>
        <v>#N/A</v>
      </c>
      <c r="X173" s="27" t="e">
        <f>VLOOKUP(C173,'Перелік до списання'!$B$2:$B$207,1,FALSE)</f>
        <v>#N/A</v>
      </c>
    </row>
    <row r="174" spans="1:24" ht="33" customHeight="1" x14ac:dyDescent="0.2">
      <c r="A174" s="33">
        <v>136949</v>
      </c>
      <c r="B174" s="34" t="s">
        <v>1236</v>
      </c>
      <c r="C174" s="35" t="s">
        <v>1237</v>
      </c>
      <c r="D174" s="36">
        <v>105</v>
      </c>
      <c r="E174" s="34" t="s">
        <v>1050</v>
      </c>
      <c r="F174" s="35" t="s">
        <v>434</v>
      </c>
      <c r="G174" s="42">
        <v>1197112.82</v>
      </c>
      <c r="H174" s="42">
        <v>13919.92</v>
      </c>
      <c r="I174" s="43">
        <v>1183192.8999999999</v>
      </c>
      <c r="J174" s="39" t="s">
        <v>1061</v>
      </c>
      <c r="K174" s="39" t="s">
        <v>553</v>
      </c>
      <c r="L174" s="36">
        <v>84</v>
      </c>
      <c r="M174" s="34" t="s">
        <v>554</v>
      </c>
      <c r="N174" s="34" t="s">
        <v>555</v>
      </c>
      <c r="O174" s="40" t="str">
        <f t="shared" si="20"/>
        <v>Шасі автомобільне марки МАЗ-4371Р2. д.н. АА 1124 ХН</v>
      </c>
      <c r="P174" s="40" t="s">
        <v>1238</v>
      </c>
      <c r="Q174" s="40" t="e">
        <v>#N/A</v>
      </c>
      <c r="R174" s="40" t="e">
        <v>#N/A</v>
      </c>
      <c r="S174" s="27" t="e">
        <f>VLOOKUP(C174,'Список ТЗ'!$B$2:$B$457,1,FALSE)</f>
        <v>#N/A</v>
      </c>
      <c r="T174" s="27" t="e">
        <f>VLOOKUP(C174,'Список ТЗ'!$B$2:$E$457,2,FALSE)</f>
        <v>#N/A</v>
      </c>
      <c r="U174" s="27" t="e">
        <f>VLOOKUP(C174,'Список ТЗ'!$B$2:$E$457,3,FALSE)</f>
        <v>#N/A</v>
      </c>
      <c r="X174" s="27" t="e">
        <f>VLOOKUP(C174,'Перелік до списання'!$B$2:$B$207,1,FALSE)</f>
        <v>#N/A</v>
      </c>
    </row>
    <row r="175" spans="1:24" ht="21.95" customHeight="1" x14ac:dyDescent="0.2">
      <c r="A175" s="33">
        <v>136950</v>
      </c>
      <c r="B175" s="34" t="s">
        <v>1239</v>
      </c>
      <c r="C175" s="35" t="s">
        <v>1240</v>
      </c>
      <c r="D175" s="36">
        <v>105</v>
      </c>
      <c r="E175" s="34" t="s">
        <v>1050</v>
      </c>
      <c r="F175" s="35" t="s">
        <v>434</v>
      </c>
      <c r="G175" s="42">
        <v>1248778.82</v>
      </c>
      <c r="H175" s="42">
        <v>20141.59</v>
      </c>
      <c r="I175" s="42">
        <v>1228637.23</v>
      </c>
      <c r="J175" s="39" t="s">
        <v>1241</v>
      </c>
      <c r="K175" s="39" t="s">
        <v>553</v>
      </c>
      <c r="L175" s="36">
        <v>60</v>
      </c>
      <c r="M175" s="34" t="s">
        <v>554</v>
      </c>
      <c r="N175" s="34" t="s">
        <v>555</v>
      </c>
      <c r="O175" s="40" t="str">
        <f t="shared" si="20"/>
        <v>МАЗ-5337 (автомобільне шасі) № АА 9156 ТХ</v>
      </c>
      <c r="P175" s="40" t="s">
        <v>1242</v>
      </c>
      <c r="Q175" s="40" t="e">
        <v>#N/A</v>
      </c>
      <c r="R175" s="40" t="e">
        <v>#N/A</v>
      </c>
      <c r="S175" s="27" t="e">
        <f>VLOOKUP(C175,'Список ТЗ'!$B$2:$B$457,1,FALSE)</f>
        <v>#N/A</v>
      </c>
      <c r="T175" s="27" t="e">
        <f>VLOOKUP(C175,'Список ТЗ'!$B$2:$E$457,2,FALSE)</f>
        <v>#N/A</v>
      </c>
      <c r="U175" s="27" t="e">
        <f>VLOOKUP(C175,'Список ТЗ'!$B$2:$E$457,3,FALSE)</f>
        <v>#N/A</v>
      </c>
      <c r="X175" s="27" t="e">
        <f>VLOOKUP(C175,'Перелік до списання'!$B$2:$B$207,1,FALSE)</f>
        <v>#N/A</v>
      </c>
    </row>
    <row r="176" spans="1:24" ht="33" customHeight="1" x14ac:dyDescent="0.2">
      <c r="A176" s="33">
        <v>136951</v>
      </c>
      <c r="B176" s="34" t="s">
        <v>1243</v>
      </c>
      <c r="C176" s="35" t="s">
        <v>1244</v>
      </c>
      <c r="D176" s="36">
        <v>105</v>
      </c>
      <c r="E176" s="34" t="s">
        <v>1050</v>
      </c>
      <c r="F176" s="35" t="s">
        <v>434</v>
      </c>
      <c r="G176" s="42">
        <v>461778.82</v>
      </c>
      <c r="H176" s="42">
        <v>7448.05</v>
      </c>
      <c r="I176" s="42">
        <v>454330.77</v>
      </c>
      <c r="J176" s="39" t="s">
        <v>1245</v>
      </c>
      <c r="K176" s="39" t="s">
        <v>553</v>
      </c>
      <c r="L176" s="36">
        <v>60</v>
      </c>
      <c r="M176" s="34" t="s">
        <v>554</v>
      </c>
      <c r="N176" s="34" t="s">
        <v>555</v>
      </c>
      <c r="O176" s="40" t="str">
        <f t="shared" si="20"/>
        <v>АВТОМОБІЛЬ СПЕЦ. ГАЗ-3309 ТК-G-3309 держ. № АА 9163 ТХ</v>
      </c>
      <c r="P176" s="40" t="s">
        <v>1246</v>
      </c>
      <c r="Q176" s="40" t="e">
        <v>#N/A</v>
      </c>
      <c r="R176" s="40" t="e">
        <v>#N/A</v>
      </c>
      <c r="S176" s="27" t="e">
        <f>VLOOKUP(C176,'Список ТЗ'!$B$2:$B$457,1,FALSE)</f>
        <v>#N/A</v>
      </c>
      <c r="T176" s="27" t="e">
        <f>VLOOKUP(C176,'Список ТЗ'!$B$2:$E$457,2,FALSE)</f>
        <v>#N/A</v>
      </c>
      <c r="U176" s="27" t="e">
        <f>VLOOKUP(C176,'Список ТЗ'!$B$2:$E$457,3,FALSE)</f>
        <v>#N/A</v>
      </c>
      <c r="X176" s="27" t="e">
        <f>VLOOKUP(C176,'Перелік до списання'!$B$2:$B$207,1,FALSE)</f>
        <v>#N/A</v>
      </c>
    </row>
    <row r="177" spans="1:24" ht="33" customHeight="1" x14ac:dyDescent="0.2">
      <c r="A177" s="33">
        <v>136952</v>
      </c>
      <c r="B177" s="34" t="s">
        <v>1247</v>
      </c>
      <c r="C177" s="35" t="s">
        <v>1248</v>
      </c>
      <c r="D177" s="36">
        <v>105</v>
      </c>
      <c r="E177" s="34" t="s">
        <v>1050</v>
      </c>
      <c r="F177" s="35" t="s">
        <v>434</v>
      </c>
      <c r="G177" s="42">
        <v>459195.82</v>
      </c>
      <c r="H177" s="42">
        <v>7406.38</v>
      </c>
      <c r="I177" s="42">
        <v>451789.44</v>
      </c>
      <c r="J177" s="39" t="s">
        <v>1245</v>
      </c>
      <c r="K177" s="39" t="s">
        <v>553</v>
      </c>
      <c r="L177" s="36">
        <v>60</v>
      </c>
      <c r="M177" s="34" t="s">
        <v>554</v>
      </c>
      <c r="N177" s="34" t="s">
        <v>555</v>
      </c>
      <c r="O177" s="40" t="str">
        <f t="shared" si="20"/>
        <v>АВТОМОБІЛЬ СПЕЦ. ГАЗ-3309 ТК-G-3309 держ. № АА 7423 ТР</v>
      </c>
      <c r="P177" s="40" t="s">
        <v>1249</v>
      </c>
      <c r="Q177" s="40" t="e">
        <v>#N/A</v>
      </c>
      <c r="R177" s="40" t="e">
        <v>#N/A</v>
      </c>
      <c r="S177" s="27" t="e">
        <f>VLOOKUP(C177,'Список ТЗ'!$B$2:$B$457,1,FALSE)</f>
        <v>#N/A</v>
      </c>
      <c r="T177" s="27" t="e">
        <f>VLOOKUP(C177,'Список ТЗ'!$B$2:$E$457,2,FALSE)</f>
        <v>#N/A</v>
      </c>
      <c r="U177" s="27" t="e">
        <f>VLOOKUP(C177,'Список ТЗ'!$B$2:$E$457,3,FALSE)</f>
        <v>#N/A</v>
      </c>
      <c r="X177" s="27" t="e">
        <f>VLOOKUP(C177,'Перелік до списання'!$B$2:$B$207,1,FALSE)</f>
        <v>#N/A</v>
      </c>
    </row>
    <row r="178" spans="1:24" ht="33" customHeight="1" x14ac:dyDescent="0.2">
      <c r="A178" s="33">
        <v>136953</v>
      </c>
      <c r="B178" s="34" t="s">
        <v>1250</v>
      </c>
      <c r="C178" s="35" t="s">
        <v>1251</v>
      </c>
      <c r="D178" s="36">
        <v>105</v>
      </c>
      <c r="E178" s="34" t="s">
        <v>1050</v>
      </c>
      <c r="F178" s="35" t="s">
        <v>434</v>
      </c>
      <c r="G178" s="42">
        <v>442778.82</v>
      </c>
      <c r="H178" s="42">
        <v>7141.59</v>
      </c>
      <c r="I178" s="42">
        <v>435637.23</v>
      </c>
      <c r="J178" s="39" t="s">
        <v>644</v>
      </c>
      <c r="K178" s="39" t="s">
        <v>553</v>
      </c>
      <c r="L178" s="36">
        <v>60</v>
      </c>
      <c r="M178" s="34" t="s">
        <v>554</v>
      </c>
      <c r="N178" s="34" t="s">
        <v>555</v>
      </c>
      <c r="O178" s="40" t="str">
        <f t="shared" si="20"/>
        <v>АВТОМОБІЛЬ СПЕЦ. ГАЗ-3309 ТК-G-3309 держ. № АА 1104 ХН</v>
      </c>
      <c r="P178" s="40" t="s">
        <v>1252</v>
      </c>
      <c r="Q178" s="40" t="e">
        <v>#N/A</v>
      </c>
      <c r="R178" s="40" t="e">
        <v>#N/A</v>
      </c>
      <c r="S178" s="27" t="e">
        <f>VLOOKUP(C178,'Список ТЗ'!$B$2:$B$457,1,FALSE)</f>
        <v>#N/A</v>
      </c>
      <c r="T178" s="27" t="e">
        <f>VLOOKUP(C178,'Список ТЗ'!$B$2:$E$457,2,FALSE)</f>
        <v>#N/A</v>
      </c>
      <c r="U178" s="27" t="e">
        <f>VLOOKUP(C178,'Список ТЗ'!$B$2:$E$457,3,FALSE)</f>
        <v>#N/A</v>
      </c>
      <c r="X178" s="27" t="e">
        <f>VLOOKUP(C178,'Перелік до списання'!$B$2:$B$207,1,FALSE)</f>
        <v>#N/A</v>
      </c>
    </row>
    <row r="179" spans="1:24" ht="33" customHeight="1" x14ac:dyDescent="0.2">
      <c r="A179" s="33">
        <v>136954</v>
      </c>
      <c r="B179" s="34" t="s">
        <v>1253</v>
      </c>
      <c r="C179" s="35" t="s">
        <v>1254</v>
      </c>
      <c r="D179" s="36">
        <v>105</v>
      </c>
      <c r="E179" s="34" t="s">
        <v>1050</v>
      </c>
      <c r="F179" s="35" t="s">
        <v>434</v>
      </c>
      <c r="G179" s="42">
        <v>897028.82</v>
      </c>
      <c r="H179" s="42">
        <v>14468.21</v>
      </c>
      <c r="I179" s="42">
        <v>882560.61</v>
      </c>
      <c r="J179" s="39" t="s">
        <v>567</v>
      </c>
      <c r="K179" s="39" t="s">
        <v>553</v>
      </c>
      <c r="L179" s="36">
        <v>60</v>
      </c>
      <c r="M179" s="34" t="s">
        <v>554</v>
      </c>
      <c r="N179" s="34" t="s">
        <v>555</v>
      </c>
      <c r="O179" s="40" t="str">
        <f t="shared" si="20"/>
        <v>АВТОКРАН КС-45729-4-02 НА ШАСІ МАЗ-5337А2 № АА 1106 ХН</v>
      </c>
      <c r="P179" s="40" t="s">
        <v>1255</v>
      </c>
      <c r="Q179" s="40" t="e">
        <v>#N/A</v>
      </c>
      <c r="R179" s="40" t="e">
        <v>#N/A</v>
      </c>
      <c r="S179" s="27" t="e">
        <f>VLOOKUP(C179,'Список ТЗ'!$B$2:$B$457,1,FALSE)</f>
        <v>#N/A</v>
      </c>
      <c r="T179" s="27" t="e">
        <f>VLOOKUP(C179,'Список ТЗ'!$B$2:$E$457,2,FALSE)</f>
        <v>#N/A</v>
      </c>
      <c r="U179" s="27" t="e">
        <f>VLOOKUP(C179,'Список ТЗ'!$B$2:$E$457,3,FALSE)</f>
        <v>#N/A</v>
      </c>
      <c r="X179" s="27" t="e">
        <f>VLOOKUP(C179,'Перелік до списання'!$B$2:$B$207,1,FALSE)</f>
        <v>#N/A</v>
      </c>
    </row>
    <row r="180" spans="1:24" ht="21.95" customHeight="1" x14ac:dyDescent="0.2">
      <c r="A180" s="33">
        <v>136955</v>
      </c>
      <c r="B180" s="34" t="s">
        <v>1256</v>
      </c>
      <c r="C180" s="35" t="s">
        <v>1257</v>
      </c>
      <c r="D180" s="36">
        <v>105</v>
      </c>
      <c r="E180" s="34" t="s">
        <v>1050</v>
      </c>
      <c r="F180" s="35" t="s">
        <v>434</v>
      </c>
      <c r="G180" s="42">
        <v>82528.820000000007</v>
      </c>
      <c r="H180" s="42">
        <v>1375.48</v>
      </c>
      <c r="I180" s="42">
        <v>81153.34</v>
      </c>
      <c r="J180" s="39" t="s">
        <v>1258</v>
      </c>
      <c r="K180" s="39" t="s">
        <v>553</v>
      </c>
      <c r="L180" s="36">
        <v>58</v>
      </c>
      <c r="M180" s="34" t="s">
        <v>554</v>
      </c>
      <c r="N180" s="34" t="s">
        <v>555</v>
      </c>
      <c r="O180" s="40" t="str">
        <f t="shared" si="20"/>
        <v>ГАЗ-АС-G-2705 вант.пас.№АА 1194 ХН</v>
      </c>
      <c r="P180" s="40" t="s">
        <v>1259</v>
      </c>
      <c r="Q180" s="40" t="s">
        <v>1260</v>
      </c>
      <c r="R180" s="40" t="s">
        <v>1261</v>
      </c>
      <c r="S180" s="27" t="str">
        <f>VLOOKUP(C180,'Список ТЗ'!$B$2:$E$457,4,FALSE)</f>
        <v>ГАЗ-2705 АС-G-2705-ВП7</v>
      </c>
      <c r="T180" s="27" t="str">
        <f>VLOOKUP(C180,'Список ТЗ'!$B$2:$E$457,2,FALSE)</f>
        <v>АА 1194 ХН</v>
      </c>
      <c r="U180" s="27" t="str">
        <f>VLOOKUP(C180,'Список ТЗ'!$B$2:$E$457,3,FALSE)</f>
        <v>АА 5129 МС</v>
      </c>
      <c r="V180" s="27">
        <f t="shared" ref="V180:V192" si="24">SEARCH(Q180,P180)</f>
        <v>24</v>
      </c>
      <c r="W180" s="27">
        <f t="shared" ref="W180:W192" si="25">LEN(Q180)</f>
        <v>8</v>
      </c>
      <c r="X180" s="27" t="e">
        <f>VLOOKUP(C180,'Перелік до списання'!$B$2:$B$207,1,FALSE)</f>
        <v>#N/A</v>
      </c>
    </row>
    <row r="181" spans="1:24" ht="33" customHeight="1" x14ac:dyDescent="0.2">
      <c r="A181" s="33">
        <v>136956</v>
      </c>
      <c r="B181" s="34" t="s">
        <v>1262</v>
      </c>
      <c r="C181" s="35" t="s">
        <v>1263</v>
      </c>
      <c r="D181" s="36">
        <v>105</v>
      </c>
      <c r="E181" s="34" t="s">
        <v>1050</v>
      </c>
      <c r="F181" s="35" t="s">
        <v>434</v>
      </c>
      <c r="G181" s="42">
        <v>104278.82</v>
      </c>
      <c r="H181" s="42">
        <v>1737.98</v>
      </c>
      <c r="I181" s="42">
        <v>102540.84</v>
      </c>
      <c r="J181" s="39" t="s">
        <v>1071</v>
      </c>
      <c r="K181" s="39" t="s">
        <v>553</v>
      </c>
      <c r="L181" s="36">
        <v>58</v>
      </c>
      <c r="M181" s="34" t="s">
        <v>554</v>
      </c>
      <c r="N181" s="34" t="s">
        <v>555</v>
      </c>
      <c r="O181" s="40" t="str">
        <f t="shared" si="20"/>
        <v>ГАЗ-3302 спец. № АА 9576 ТХ  рем.-тех. майстерня КРТМ-1-13</v>
      </c>
      <c r="P181" s="40" t="s">
        <v>1264</v>
      </c>
      <c r="Q181" s="40" t="s">
        <v>1265</v>
      </c>
      <c r="R181" s="40" t="s">
        <v>1266</v>
      </c>
      <c r="S181" s="27" t="str">
        <f>VLOOKUP(C181,'Список ТЗ'!$B$2:$E$457,4,FALSE)</f>
        <v>ГАЗ-33021</v>
      </c>
      <c r="T181" s="27" t="str">
        <f>VLOOKUP(C181,'Список ТЗ'!$B$2:$E$457,2,FALSE)</f>
        <v>АА 9576 ТХ</v>
      </c>
      <c r="U181" s="27" t="str">
        <f>VLOOKUP(C181,'Список ТЗ'!$B$2:$E$457,3,FALSE)</f>
        <v>АА 2615 МА</v>
      </c>
      <c r="V181" s="27">
        <f t="shared" si="24"/>
        <v>15</v>
      </c>
      <c r="W181" s="27">
        <f t="shared" si="25"/>
        <v>8</v>
      </c>
      <c r="X181" s="27" t="e">
        <f>VLOOKUP(C181,'Перелік до списання'!$B$2:$B$207,1,FALSE)</f>
        <v>#N/A</v>
      </c>
    </row>
    <row r="182" spans="1:24" ht="33" customHeight="1" x14ac:dyDescent="0.2">
      <c r="A182" s="33">
        <v>136957</v>
      </c>
      <c r="B182" s="34" t="s">
        <v>1267</v>
      </c>
      <c r="C182" s="35" t="s">
        <v>1268</v>
      </c>
      <c r="D182" s="36">
        <v>105</v>
      </c>
      <c r="E182" s="34" t="s">
        <v>1050</v>
      </c>
      <c r="F182" s="35" t="s">
        <v>434</v>
      </c>
      <c r="G182" s="42">
        <v>89862.82</v>
      </c>
      <c r="H182" s="42">
        <v>1497.71</v>
      </c>
      <c r="I182" s="42">
        <v>88365.11</v>
      </c>
      <c r="J182" s="39" t="s">
        <v>1269</v>
      </c>
      <c r="K182" s="39" t="s">
        <v>553</v>
      </c>
      <c r="L182" s="36">
        <v>58</v>
      </c>
      <c r="M182" s="34" t="s">
        <v>554</v>
      </c>
      <c r="N182" s="34" t="s">
        <v>555</v>
      </c>
      <c r="O182" s="40" t="str">
        <f t="shared" si="20"/>
        <v>ГАЗ-2705 вант.спец.авар.№АА 0896 ХА</v>
      </c>
      <c r="P182" s="40" t="s">
        <v>1270</v>
      </c>
      <c r="Q182" s="40" t="s">
        <v>1271</v>
      </c>
      <c r="R182" s="40" t="s">
        <v>1272</v>
      </c>
      <c r="S182" s="27" t="str">
        <f>VLOOKUP(C182,'Список ТЗ'!$B$2:$E$457,4,FALSE)</f>
        <v>ГАЗ-2705</v>
      </c>
      <c r="T182" s="27" t="str">
        <f>VLOOKUP(C182,'Список ТЗ'!$B$2:$E$457,2,FALSE)</f>
        <v>АА 0896 ХА</v>
      </c>
      <c r="U182" s="27" t="str">
        <f>VLOOKUP(C182,'Список ТЗ'!$B$2:$E$457,3,FALSE)</f>
        <v>АА 4729 КХ</v>
      </c>
      <c r="V182" s="27">
        <f t="shared" si="24"/>
        <v>25</v>
      </c>
      <c r="W182" s="27">
        <f t="shared" si="25"/>
        <v>8</v>
      </c>
      <c r="X182" s="27" t="e">
        <f>VLOOKUP(C182,'Перелік до списання'!$B$2:$B$207,1,FALSE)</f>
        <v>#N/A</v>
      </c>
    </row>
    <row r="183" spans="1:24" ht="33" customHeight="1" x14ac:dyDescent="0.2">
      <c r="A183" s="33">
        <v>136958</v>
      </c>
      <c r="B183" s="34" t="s">
        <v>1273</v>
      </c>
      <c r="C183" s="35" t="s">
        <v>1274</v>
      </c>
      <c r="D183" s="36">
        <v>105</v>
      </c>
      <c r="E183" s="34" t="s">
        <v>1050</v>
      </c>
      <c r="F183" s="35" t="s">
        <v>434</v>
      </c>
      <c r="G183" s="42">
        <v>82445.820000000007</v>
      </c>
      <c r="H183" s="43">
        <v>1374.1</v>
      </c>
      <c r="I183" s="42">
        <v>81071.72</v>
      </c>
      <c r="J183" s="39" t="s">
        <v>1269</v>
      </c>
      <c r="K183" s="39" t="s">
        <v>553</v>
      </c>
      <c r="L183" s="36">
        <v>58</v>
      </c>
      <c r="M183" s="34" t="s">
        <v>554</v>
      </c>
      <c r="N183" s="34" t="s">
        <v>555</v>
      </c>
      <c r="O183" s="40" t="str">
        <f t="shared" si="20"/>
        <v>ГАЗ-2705 вант.спец.авар.№АА 1178 ХН</v>
      </c>
      <c r="P183" s="40" t="s">
        <v>1275</v>
      </c>
      <c r="Q183" s="40" t="s">
        <v>1276</v>
      </c>
      <c r="R183" s="40" t="s">
        <v>1277</v>
      </c>
      <c r="S183" s="27" t="str">
        <f>VLOOKUP(C183,'Список ТЗ'!$B$2:$E$457,4,FALSE)</f>
        <v>ГАЗ-2705</v>
      </c>
      <c r="T183" s="27" t="str">
        <f>VLOOKUP(C183,'Список ТЗ'!$B$2:$E$457,2,FALSE)</f>
        <v>АА 1178 ХН</v>
      </c>
      <c r="U183" s="27" t="str">
        <f>VLOOKUP(C183,'Список ТЗ'!$B$2:$E$457,3,FALSE)</f>
        <v>АА 4727 КХ</v>
      </c>
      <c r="V183" s="27">
        <f t="shared" si="24"/>
        <v>25</v>
      </c>
      <c r="W183" s="27">
        <f t="shared" si="25"/>
        <v>8</v>
      </c>
      <c r="X183" s="27" t="e">
        <f>VLOOKUP(C183,'Перелік до списання'!$B$2:$B$207,1,FALSE)</f>
        <v>#N/A</v>
      </c>
    </row>
    <row r="184" spans="1:24" ht="33" customHeight="1" x14ac:dyDescent="0.2">
      <c r="A184" s="33">
        <v>136959</v>
      </c>
      <c r="B184" s="34" t="s">
        <v>1278</v>
      </c>
      <c r="C184" s="35" t="s">
        <v>1279</v>
      </c>
      <c r="D184" s="36">
        <v>105</v>
      </c>
      <c r="E184" s="34" t="s">
        <v>1050</v>
      </c>
      <c r="F184" s="35" t="s">
        <v>434</v>
      </c>
      <c r="G184" s="42">
        <v>91278.82</v>
      </c>
      <c r="H184" s="42">
        <v>1521.31</v>
      </c>
      <c r="I184" s="42">
        <v>89757.51</v>
      </c>
      <c r="J184" s="39" t="s">
        <v>449</v>
      </c>
      <c r="K184" s="39" t="s">
        <v>553</v>
      </c>
      <c r="L184" s="36">
        <v>58</v>
      </c>
      <c r="M184" s="34" t="s">
        <v>554</v>
      </c>
      <c r="N184" s="34" t="s">
        <v>555</v>
      </c>
      <c r="O184" s="40" t="str">
        <f t="shared" si="20"/>
        <v>ГАЗ-2705 вант.спец.авар.№АА 1179 ХН</v>
      </c>
      <c r="P184" s="40" t="s">
        <v>1280</v>
      </c>
      <c r="Q184" s="40" t="s">
        <v>1281</v>
      </c>
      <c r="R184" s="40" t="s">
        <v>1282</v>
      </c>
      <c r="S184" s="27" t="str">
        <f>VLOOKUP(C184,'Список ТЗ'!$B$2:$E$457,4,FALSE)</f>
        <v>ГАЗ-2705</v>
      </c>
      <c r="T184" s="27" t="str">
        <f>VLOOKUP(C184,'Список ТЗ'!$B$2:$E$457,2,FALSE)</f>
        <v>АА 1179 ХН</v>
      </c>
      <c r="U184" s="27" t="str">
        <f>VLOOKUP(C184,'Список ТЗ'!$B$2:$E$457,3,FALSE)</f>
        <v>АА 2632 КХ</v>
      </c>
      <c r="V184" s="27">
        <f t="shared" si="24"/>
        <v>25</v>
      </c>
      <c r="W184" s="27">
        <f t="shared" si="25"/>
        <v>8</v>
      </c>
      <c r="X184" s="27" t="e">
        <f>VLOOKUP(C184,'Перелік до списання'!$B$2:$B$207,1,FALSE)</f>
        <v>#N/A</v>
      </c>
    </row>
    <row r="185" spans="1:24" ht="33" customHeight="1" x14ac:dyDescent="0.2">
      <c r="A185" s="33">
        <v>136960</v>
      </c>
      <c r="B185" s="34" t="s">
        <v>1283</v>
      </c>
      <c r="C185" s="35" t="s">
        <v>1284</v>
      </c>
      <c r="D185" s="36">
        <v>105</v>
      </c>
      <c r="E185" s="34" t="s">
        <v>1050</v>
      </c>
      <c r="F185" s="35" t="s">
        <v>434</v>
      </c>
      <c r="G185" s="42">
        <v>76945.820000000007</v>
      </c>
      <c r="H185" s="42">
        <v>1282.43</v>
      </c>
      <c r="I185" s="42">
        <v>75663.39</v>
      </c>
      <c r="J185" s="39" t="s">
        <v>449</v>
      </c>
      <c r="K185" s="39" t="s">
        <v>553</v>
      </c>
      <c r="L185" s="36">
        <v>58</v>
      </c>
      <c r="M185" s="34" t="s">
        <v>554</v>
      </c>
      <c r="N185" s="34" t="s">
        <v>555</v>
      </c>
      <c r="O185" s="40" t="str">
        <f t="shared" si="20"/>
        <v>ГАЗ-2705 вант.спец.авар.№АА 7421 ТР</v>
      </c>
      <c r="P185" s="40" t="s">
        <v>1285</v>
      </c>
      <c r="Q185" s="40" t="s">
        <v>1286</v>
      </c>
      <c r="R185" s="40" t="s">
        <v>1287</v>
      </c>
      <c r="S185" s="27" t="str">
        <f>VLOOKUP(C185,'Список ТЗ'!$B$2:$E$457,4,FALSE)</f>
        <v>ГАЗ-2705</v>
      </c>
      <c r="T185" s="27" t="str">
        <f>VLOOKUP(C185,'Список ТЗ'!$B$2:$E$457,2,FALSE)</f>
        <v>АА 7421 ТР</v>
      </c>
      <c r="U185" s="27" t="str">
        <f>VLOOKUP(C185,'Список ТЗ'!$B$2:$E$457,3,FALSE)</f>
        <v>АА 2635 КХ</v>
      </c>
      <c r="V185" s="27">
        <f t="shared" si="24"/>
        <v>25</v>
      </c>
      <c r="W185" s="27">
        <f t="shared" si="25"/>
        <v>8</v>
      </c>
      <c r="X185" s="27" t="e">
        <f>VLOOKUP(C185,'Перелік до списання'!$B$2:$B$207,1,FALSE)</f>
        <v>#N/A</v>
      </c>
    </row>
    <row r="186" spans="1:24" ht="33" customHeight="1" x14ac:dyDescent="0.2">
      <c r="A186" s="33">
        <v>136961</v>
      </c>
      <c r="B186" s="34" t="s">
        <v>1288</v>
      </c>
      <c r="C186" s="35" t="s">
        <v>1289</v>
      </c>
      <c r="D186" s="36">
        <v>105</v>
      </c>
      <c r="E186" s="34" t="s">
        <v>1050</v>
      </c>
      <c r="F186" s="35" t="s">
        <v>434</v>
      </c>
      <c r="G186" s="42">
        <v>89862.82</v>
      </c>
      <c r="H186" s="42">
        <v>1497.71</v>
      </c>
      <c r="I186" s="42">
        <v>88365.11</v>
      </c>
      <c r="J186" s="39" t="s">
        <v>680</v>
      </c>
      <c r="K186" s="39" t="s">
        <v>553</v>
      </c>
      <c r="L186" s="36">
        <v>58</v>
      </c>
      <c r="M186" s="34" t="s">
        <v>554</v>
      </c>
      <c r="N186" s="34" t="s">
        <v>555</v>
      </c>
      <c r="O186" s="40" t="str">
        <f t="shared" si="20"/>
        <v>ГАЗ-2705 вант.спец.авар.№АА 2289 ХВ</v>
      </c>
      <c r="P186" s="40" t="s">
        <v>1290</v>
      </c>
      <c r="Q186" s="40" t="s">
        <v>1291</v>
      </c>
      <c r="R186" s="40" t="s">
        <v>1292</v>
      </c>
      <c r="S186" s="27" t="str">
        <f>VLOOKUP(C186,'Список ТЗ'!$B$2:$E$457,4,FALSE)</f>
        <v>ГАЗ-2705</v>
      </c>
      <c r="T186" s="27" t="str">
        <f>VLOOKUP(C186,'Список ТЗ'!$B$2:$E$457,2,FALSE)</f>
        <v>АА 2289 ХВ</v>
      </c>
      <c r="U186" s="27" t="str">
        <f>VLOOKUP(C186,'Список ТЗ'!$B$2:$E$457,3,FALSE)</f>
        <v>АА 7376 ОМ</v>
      </c>
      <c r="V186" s="27">
        <f t="shared" si="24"/>
        <v>25</v>
      </c>
      <c r="W186" s="27">
        <f t="shared" si="25"/>
        <v>8</v>
      </c>
      <c r="X186" s="27" t="e">
        <f>VLOOKUP(C186,'Перелік до списання'!$B$2:$B$207,1,FALSE)</f>
        <v>#N/A</v>
      </c>
    </row>
    <row r="187" spans="1:24" ht="21.95" customHeight="1" x14ac:dyDescent="0.2">
      <c r="A187" s="33">
        <v>136962</v>
      </c>
      <c r="B187" s="34" t="s">
        <v>1293</v>
      </c>
      <c r="C187" s="35" t="s">
        <v>1294</v>
      </c>
      <c r="D187" s="36">
        <v>105</v>
      </c>
      <c r="E187" s="34" t="s">
        <v>1050</v>
      </c>
      <c r="F187" s="35" t="s">
        <v>434</v>
      </c>
      <c r="G187" s="42">
        <v>20274.46</v>
      </c>
      <c r="H187" s="37">
        <v>337.91</v>
      </c>
      <c r="I187" s="42">
        <v>19936.55</v>
      </c>
      <c r="J187" s="39" t="s">
        <v>1004</v>
      </c>
      <c r="K187" s="39" t="s">
        <v>553</v>
      </c>
      <c r="L187" s="36">
        <v>58</v>
      </c>
      <c r="M187" s="34" t="s">
        <v>554</v>
      </c>
      <c r="N187" s="34" t="s">
        <v>829</v>
      </c>
      <c r="O187" s="40" t="str">
        <f t="shared" si="20"/>
        <v>NISSAN ALMERA CLASSIC №АА 1142 ХН</v>
      </c>
      <c r="P187" s="40" t="s">
        <v>1295</v>
      </c>
      <c r="Q187" s="40" t="s">
        <v>1296</v>
      </c>
      <c r="R187" s="40" t="s">
        <v>1297</v>
      </c>
      <c r="S187" s="27" t="str">
        <f>VLOOKUP(C187,'Список ТЗ'!$B$2:$E$457,4,FALSE)</f>
        <v>NISSAN ALMERA CLASSIC</v>
      </c>
      <c r="T187" s="27" t="str">
        <f>VLOOKUP(C187,'Список ТЗ'!$B$2:$E$457,2,FALSE)</f>
        <v>АА 1142 ХН</v>
      </c>
      <c r="U187" s="27" t="str">
        <f>VLOOKUP(C187,'Список ТЗ'!$B$2:$E$457,3,FALSE)</f>
        <v>АА 8492 ОМ</v>
      </c>
      <c r="V187" s="27">
        <f t="shared" si="24"/>
        <v>21</v>
      </c>
      <c r="W187" s="27">
        <f t="shared" si="25"/>
        <v>8</v>
      </c>
      <c r="X187" s="27" t="e">
        <f>VLOOKUP(C187,'Перелік до списання'!$B$2:$B$207,1,FALSE)</f>
        <v>#N/A</v>
      </c>
    </row>
    <row r="188" spans="1:24" ht="21.95" customHeight="1" x14ac:dyDescent="0.2">
      <c r="A188" s="33">
        <v>136963</v>
      </c>
      <c r="B188" s="34" t="s">
        <v>1298</v>
      </c>
      <c r="C188" s="35" t="s">
        <v>1299</v>
      </c>
      <c r="D188" s="36">
        <v>105</v>
      </c>
      <c r="E188" s="34" t="s">
        <v>1050</v>
      </c>
      <c r="F188" s="35" t="s">
        <v>434</v>
      </c>
      <c r="G188" s="42">
        <v>126520.86</v>
      </c>
      <c r="H188" s="42">
        <v>2108.6799999999998</v>
      </c>
      <c r="I188" s="42">
        <v>124412.18</v>
      </c>
      <c r="J188" s="39" t="s">
        <v>1004</v>
      </c>
      <c r="K188" s="39" t="s">
        <v>553</v>
      </c>
      <c r="L188" s="36">
        <v>58</v>
      </c>
      <c r="M188" s="34" t="s">
        <v>554</v>
      </c>
      <c r="N188" s="34" t="s">
        <v>829</v>
      </c>
      <c r="O188" s="40" t="str">
        <f t="shared" si="20"/>
        <v>NISSAN ALMERA CLASSIC №АА 2260 ХВ</v>
      </c>
      <c r="P188" s="40" t="s">
        <v>1300</v>
      </c>
      <c r="Q188" s="40" t="s">
        <v>1301</v>
      </c>
      <c r="R188" s="40" t="s">
        <v>1302</v>
      </c>
      <c r="S188" s="27" t="str">
        <f>VLOOKUP(C188,'Список ТЗ'!$B$2:$E$457,4,FALSE)</f>
        <v>NISSAN ALMERA CLASSIC</v>
      </c>
      <c r="T188" s="27" t="str">
        <f>VLOOKUP(C188,'Список ТЗ'!$B$2:$E$457,2,FALSE)</f>
        <v>АА 2260 ХВ</v>
      </c>
      <c r="U188" s="27" t="str">
        <f>VLOOKUP(C188,'Список ТЗ'!$B$2:$E$457,3,FALSE)</f>
        <v>АА 8491 ОМ</v>
      </c>
      <c r="V188" s="27">
        <f t="shared" si="24"/>
        <v>21</v>
      </c>
      <c r="W188" s="27">
        <f t="shared" si="25"/>
        <v>8</v>
      </c>
      <c r="X188" s="27" t="e">
        <f>VLOOKUP(C188,'Перелік до списання'!$B$2:$B$207,1,FALSE)</f>
        <v>#N/A</v>
      </c>
    </row>
    <row r="189" spans="1:24" ht="21.95" customHeight="1" x14ac:dyDescent="0.2">
      <c r="A189" s="33">
        <v>136964</v>
      </c>
      <c r="B189" s="34" t="s">
        <v>1303</v>
      </c>
      <c r="C189" s="35" t="s">
        <v>1304</v>
      </c>
      <c r="D189" s="36">
        <v>105</v>
      </c>
      <c r="E189" s="34" t="s">
        <v>1050</v>
      </c>
      <c r="F189" s="35" t="s">
        <v>434</v>
      </c>
      <c r="G189" s="42">
        <v>388446.42</v>
      </c>
      <c r="H189" s="42">
        <v>6474.11</v>
      </c>
      <c r="I189" s="42">
        <v>381972.31</v>
      </c>
      <c r="J189" s="39" t="s">
        <v>1305</v>
      </c>
      <c r="K189" s="39" t="s">
        <v>553</v>
      </c>
      <c r="L189" s="36">
        <v>58</v>
      </c>
      <c r="M189" s="34" t="s">
        <v>554</v>
      </c>
      <c r="N189" s="34" t="s">
        <v>555</v>
      </c>
      <c r="O189" s="40" t="str">
        <f t="shared" si="20"/>
        <v>ГАЗ-3309 спец.авар. №АА 2263 ХВ</v>
      </c>
      <c r="P189" s="40" t="s">
        <v>1306</v>
      </c>
      <c r="Q189" s="40" t="s">
        <v>1307</v>
      </c>
      <c r="R189" s="40" t="s">
        <v>1308</v>
      </c>
      <c r="S189" s="27" t="str">
        <f>VLOOKUP(C189,'Список ТЗ'!$B$2:$E$457,4,FALSE)</f>
        <v>ГАЗ-3309-354</v>
      </c>
      <c r="T189" s="27" t="str">
        <f>VLOOKUP(C189,'Список ТЗ'!$B$2:$E$457,2,FALSE)</f>
        <v>АА 2263 ХВ</v>
      </c>
      <c r="U189" s="27" t="str">
        <f>VLOOKUP(C189,'Список ТЗ'!$B$2:$E$457,3,FALSE)</f>
        <v>АА 6894 КА</v>
      </c>
      <c r="V189" s="27">
        <f t="shared" si="24"/>
        <v>20</v>
      </c>
      <c r="W189" s="27">
        <f t="shared" si="25"/>
        <v>8</v>
      </c>
      <c r="X189" s="27" t="e">
        <f>VLOOKUP(C189,'Перелік до списання'!$B$2:$B$207,1,FALSE)</f>
        <v>#N/A</v>
      </c>
    </row>
    <row r="190" spans="1:24" ht="21.95" customHeight="1" x14ac:dyDescent="0.2">
      <c r="A190" s="33">
        <v>136965</v>
      </c>
      <c r="B190" s="34" t="s">
        <v>1309</v>
      </c>
      <c r="C190" s="35" t="s">
        <v>1310</v>
      </c>
      <c r="D190" s="36">
        <v>105</v>
      </c>
      <c r="E190" s="34" t="s">
        <v>1050</v>
      </c>
      <c r="F190" s="35" t="s">
        <v>434</v>
      </c>
      <c r="G190" s="42">
        <v>401938.46</v>
      </c>
      <c r="H190" s="42">
        <v>6698.97</v>
      </c>
      <c r="I190" s="42">
        <v>395239.49</v>
      </c>
      <c r="J190" s="39" t="s">
        <v>1311</v>
      </c>
      <c r="K190" s="39" t="s">
        <v>553</v>
      </c>
      <c r="L190" s="36">
        <v>58</v>
      </c>
      <c r="M190" s="34" t="s">
        <v>554</v>
      </c>
      <c r="N190" s="34" t="s">
        <v>829</v>
      </c>
      <c r="O190" s="40" t="str">
        <f t="shared" si="20"/>
        <v>CHEVROLET LACHETTI NF 4861 № АА 7410 ТР</v>
      </c>
      <c r="P190" s="40" t="s">
        <v>1312</v>
      </c>
      <c r="Q190" s="40" t="s">
        <v>1313</v>
      </c>
      <c r="R190" s="40" t="s">
        <v>1314</v>
      </c>
      <c r="S190" s="27" t="str">
        <f>VLOOKUP(C190,'Список ТЗ'!$B$2:$E$457,4,FALSE)</f>
        <v>CHEVROLET LACETTI</v>
      </c>
      <c r="T190" s="27" t="str">
        <f>VLOOKUP(C190,'Список ТЗ'!$B$2:$E$457,2,FALSE)</f>
        <v>АА 7410 ТР</v>
      </c>
      <c r="U190" s="27" t="str">
        <f>VLOOKUP(C190,'Список ТЗ'!$B$2:$E$457,3,FALSE)</f>
        <v>АА 8761 ІР</v>
      </c>
      <c r="V190" s="27">
        <f t="shared" si="24"/>
        <v>25</v>
      </c>
      <c r="W190" s="27">
        <f t="shared" si="25"/>
        <v>8</v>
      </c>
      <c r="X190" s="27" t="e">
        <f>VLOOKUP(C190,'Перелік до списання'!$B$2:$B$207,1,FALSE)</f>
        <v>#N/A</v>
      </c>
    </row>
    <row r="191" spans="1:24" ht="21.95" customHeight="1" x14ac:dyDescent="0.2">
      <c r="A191" s="33">
        <v>136966</v>
      </c>
      <c r="B191" s="34" t="s">
        <v>1315</v>
      </c>
      <c r="C191" s="35" t="s">
        <v>1316</v>
      </c>
      <c r="D191" s="36">
        <v>105</v>
      </c>
      <c r="E191" s="34" t="s">
        <v>1050</v>
      </c>
      <c r="F191" s="35" t="s">
        <v>434</v>
      </c>
      <c r="G191" s="42">
        <v>146695.82</v>
      </c>
      <c r="H191" s="42">
        <v>2444.9299999999998</v>
      </c>
      <c r="I191" s="42">
        <v>144250.89000000001</v>
      </c>
      <c r="J191" s="39" t="s">
        <v>757</v>
      </c>
      <c r="K191" s="39" t="s">
        <v>553</v>
      </c>
      <c r="L191" s="36">
        <v>58</v>
      </c>
      <c r="M191" s="34" t="s">
        <v>554</v>
      </c>
      <c r="N191" s="34" t="s">
        <v>555</v>
      </c>
      <c r="O191" s="40" t="str">
        <f t="shared" si="20"/>
        <v>МАЗ-5551 самоскид №2239 ХВ</v>
      </c>
      <c r="P191" s="40" t="s">
        <v>1317</v>
      </c>
      <c r="Q191" s="40" t="s">
        <v>1318</v>
      </c>
      <c r="R191" s="40" t="s">
        <v>1319</v>
      </c>
      <c r="S191" s="27" t="str">
        <f>VLOOKUP(C191,'Список ТЗ'!$B$2:$E$457,4,FALSE)</f>
        <v>МАЗ-5551</v>
      </c>
      <c r="T191" s="27" t="str">
        <f>VLOOKUP(C191,'Список ТЗ'!$B$2:$E$457,2,FALSE)</f>
        <v>АА 2239 ХВ</v>
      </c>
      <c r="U191" s="27" t="str">
        <f>VLOOKUP(C191,'Список ТЗ'!$B$2:$E$457,3,FALSE)</f>
        <v>13945 КА</v>
      </c>
      <c r="V191" s="27" t="e">
        <f>SEARCH(R191,P191)</f>
        <v>#VALUE!</v>
      </c>
      <c r="W191" s="27">
        <f t="shared" si="25"/>
        <v>8</v>
      </c>
      <c r="X191" s="27" t="e">
        <f>VLOOKUP(C191,'Перелік до списання'!$B$2:$B$207,1,FALSE)</f>
        <v>#N/A</v>
      </c>
    </row>
    <row r="192" spans="1:24" ht="21.95" customHeight="1" x14ac:dyDescent="0.2">
      <c r="A192" s="33">
        <v>136967</v>
      </c>
      <c r="B192" s="34" t="s">
        <v>1320</v>
      </c>
      <c r="C192" s="35" t="s">
        <v>1321</v>
      </c>
      <c r="D192" s="36">
        <v>105</v>
      </c>
      <c r="E192" s="34" t="s">
        <v>1050</v>
      </c>
      <c r="F192" s="35" t="s">
        <v>434</v>
      </c>
      <c r="G192" s="42">
        <v>440087.95</v>
      </c>
      <c r="H192" s="43">
        <v>7334.8</v>
      </c>
      <c r="I192" s="42">
        <v>432753.15</v>
      </c>
      <c r="J192" s="39" t="s">
        <v>1322</v>
      </c>
      <c r="K192" s="39" t="s">
        <v>553</v>
      </c>
      <c r="L192" s="36">
        <v>58</v>
      </c>
      <c r="M192" s="34" t="s">
        <v>554</v>
      </c>
      <c r="N192" s="34" t="s">
        <v>555</v>
      </c>
      <c r="O192" s="40" t="str">
        <f t="shared" si="20"/>
        <v>КРАЗ-256 Б1 самоскид №10562 КА</v>
      </c>
      <c r="P192" s="40" t="s">
        <v>1323</v>
      </c>
      <c r="Q192" s="40" t="s">
        <v>1324</v>
      </c>
      <c r="R192" s="40">
        <v>0</v>
      </c>
      <c r="S192" s="27" t="str">
        <f>VLOOKUP(C192,'Список ТЗ'!$B$2:$E$457,4,FALSE)</f>
        <v>КРАЗ-256Б1</v>
      </c>
      <c r="T192" s="27" t="str">
        <f>VLOOKUP(C192,'Список ТЗ'!$B$2:$E$457,2,FALSE)</f>
        <v>10562 КА</v>
      </c>
      <c r="U192" s="27">
        <f>VLOOKUP(C192,'Список ТЗ'!$B$2:$E$457,3,FALSE)</f>
        <v>0</v>
      </c>
      <c r="V192" s="27">
        <f t="shared" si="24"/>
        <v>20</v>
      </c>
      <c r="W192" s="27">
        <f t="shared" si="25"/>
        <v>7</v>
      </c>
      <c r="X192" s="27" t="e">
        <f>VLOOKUP(C192,'Перелік до списання'!$B$2:$B$207,1,FALSE)</f>
        <v>#N/A</v>
      </c>
    </row>
    <row r="193" spans="1:24" ht="21.95" customHeight="1" x14ac:dyDescent="0.2">
      <c r="A193" s="33">
        <v>4310</v>
      </c>
      <c r="B193" s="34" t="s">
        <v>102</v>
      </c>
      <c r="C193" s="35" t="s">
        <v>280</v>
      </c>
      <c r="D193" s="36">
        <v>105</v>
      </c>
      <c r="E193" s="34" t="s">
        <v>1050</v>
      </c>
      <c r="F193" s="35" t="s">
        <v>434</v>
      </c>
      <c r="G193" s="38">
        <v>1</v>
      </c>
      <c r="H193" s="37">
        <v>0.25</v>
      </c>
      <c r="I193" s="37">
        <v>0.75</v>
      </c>
      <c r="J193" s="39" t="s">
        <v>63</v>
      </c>
      <c r="K193" s="39" t="s">
        <v>65</v>
      </c>
      <c r="L193" s="36">
        <v>52</v>
      </c>
      <c r="M193" s="34" t="s">
        <v>777</v>
      </c>
      <c r="N193" s="34" t="s">
        <v>778</v>
      </c>
      <c r="O193" s="40" t="str">
        <f t="shared" si="20"/>
        <v>АВТОМОБИЛЬ ЛЕГКОВОЙ  ШЕВРОЛЕ  № 80146 КА</v>
      </c>
      <c r="P193" s="40" t="s">
        <v>1325</v>
      </c>
      <c r="Q193" s="40" t="e">
        <v>#N/A</v>
      </c>
      <c r="R193" s="40" t="e">
        <v>#N/A</v>
      </c>
      <c r="S193" s="27" t="e">
        <f>VLOOKUP(C193,'Список ТЗ'!$B$2:$B$457,1,FALSE)</f>
        <v>#N/A</v>
      </c>
      <c r="T193" s="27" t="e">
        <f>VLOOKUP(C193,'Список ТЗ'!$B$2:$E$457,2,FALSE)</f>
        <v>#N/A</v>
      </c>
      <c r="U193" s="27" t="e">
        <f>VLOOKUP(C193,'Список ТЗ'!$B$2:$E$457,3,FALSE)</f>
        <v>#N/A</v>
      </c>
      <c r="X193" s="27" t="str">
        <f>VLOOKUP(C193,'Перелік до списання'!$B$2:$B$207,1,FALSE)</f>
        <v>ТМ -10500008109/033</v>
      </c>
    </row>
    <row r="194" spans="1:24" ht="33" customHeight="1" x14ac:dyDescent="0.2">
      <c r="A194" s="33">
        <v>4311</v>
      </c>
      <c r="B194" s="34" t="s">
        <v>1326</v>
      </c>
      <c r="C194" s="35" t="s">
        <v>1327</v>
      </c>
      <c r="D194" s="36">
        <v>105</v>
      </c>
      <c r="E194" s="34" t="s">
        <v>1050</v>
      </c>
      <c r="F194" s="35" t="s">
        <v>434</v>
      </c>
      <c r="G194" s="42">
        <v>137431.94</v>
      </c>
      <c r="H194" s="42">
        <v>76732.84</v>
      </c>
      <c r="I194" s="43">
        <v>60699.1</v>
      </c>
      <c r="J194" s="39" t="s">
        <v>481</v>
      </c>
      <c r="K194" s="39" t="s">
        <v>65</v>
      </c>
      <c r="L194" s="36">
        <v>52</v>
      </c>
      <c r="M194" s="34" t="s">
        <v>777</v>
      </c>
      <c r="N194" s="34" t="s">
        <v>555</v>
      </c>
      <c r="O194" s="40" t="str">
        <f t="shared" si="20"/>
        <v>ЗИЛ-131, КУНГ-66 БЕЗ ОСНОВНОГО ОБОРУД.  07751КА</v>
      </c>
      <c r="P194" s="40" t="s">
        <v>1328</v>
      </c>
      <c r="Q194" s="40" t="e">
        <v>#N/A</v>
      </c>
      <c r="R194" s="40" t="e">
        <v>#N/A</v>
      </c>
      <c r="S194" s="27" t="e">
        <f>VLOOKUP(C194,'Список ТЗ'!$B$2:$B$457,1,FALSE)</f>
        <v>#N/A</v>
      </c>
      <c r="T194" s="27" t="e">
        <f>VLOOKUP(C194,'Список ТЗ'!$B$2:$E$457,2,FALSE)</f>
        <v>#N/A</v>
      </c>
      <c r="U194" s="27" t="e">
        <f>VLOOKUP(C194,'Список ТЗ'!$B$2:$E$457,3,FALSE)</f>
        <v>#N/A</v>
      </c>
      <c r="X194" s="27" t="e">
        <f>VLOOKUP(C194,'Перелік до списання'!$B$2:$B$207,1,FALSE)</f>
        <v>#N/A</v>
      </c>
    </row>
    <row r="195" spans="1:24" ht="11.1" customHeight="1" x14ac:dyDescent="0.2">
      <c r="A195" s="33">
        <v>4312</v>
      </c>
      <c r="B195" s="34" t="s">
        <v>103</v>
      </c>
      <c r="C195" s="35" t="s">
        <v>281</v>
      </c>
      <c r="D195" s="36">
        <v>105</v>
      </c>
      <c r="E195" s="34" t="s">
        <v>1050</v>
      </c>
      <c r="F195" s="35" t="s">
        <v>434</v>
      </c>
      <c r="G195" s="38">
        <v>1</v>
      </c>
      <c r="H195" s="37">
        <v>0.25</v>
      </c>
      <c r="I195" s="37">
        <v>0.75</v>
      </c>
      <c r="J195" s="39" t="s">
        <v>462</v>
      </c>
      <c r="K195" s="39" t="s">
        <v>65</v>
      </c>
      <c r="L195" s="36">
        <v>52</v>
      </c>
      <c r="M195" s="34" t="s">
        <v>777</v>
      </c>
      <c r="N195" s="34" t="s">
        <v>778</v>
      </c>
      <c r="O195" s="40" t="str">
        <f t="shared" si="20"/>
        <v>ГАЗ 2217   № 24888 КА</v>
      </c>
      <c r="P195" s="40" t="s">
        <v>1329</v>
      </c>
      <c r="Q195" s="40" t="e">
        <v>#N/A</v>
      </c>
      <c r="R195" s="40" t="e">
        <v>#N/A</v>
      </c>
      <c r="S195" s="27" t="e">
        <f>VLOOKUP(C195,'Список ТЗ'!$B$2:$B$457,1,FALSE)</f>
        <v>#N/A</v>
      </c>
      <c r="T195" s="27" t="e">
        <f>VLOOKUP(C195,'Список ТЗ'!$B$2:$E$457,2,FALSE)</f>
        <v>#N/A</v>
      </c>
      <c r="U195" s="27" t="e">
        <f>VLOOKUP(C195,'Список ТЗ'!$B$2:$E$457,3,FALSE)</f>
        <v>#N/A</v>
      </c>
      <c r="X195" s="27" t="str">
        <f>VLOOKUP(C195,'Перелік до списання'!$B$2:$B$207,1,FALSE)</f>
        <v>ТМ -10500008118/000</v>
      </c>
    </row>
    <row r="196" spans="1:24" ht="21.95" customHeight="1" x14ac:dyDescent="0.2">
      <c r="A196" s="33">
        <v>4313</v>
      </c>
      <c r="B196" s="34" t="s">
        <v>104</v>
      </c>
      <c r="C196" s="35" t="s">
        <v>282</v>
      </c>
      <c r="D196" s="36">
        <v>105</v>
      </c>
      <c r="E196" s="34" t="s">
        <v>1050</v>
      </c>
      <c r="F196" s="35" t="s">
        <v>434</v>
      </c>
      <c r="G196" s="38">
        <v>1</v>
      </c>
      <c r="H196" s="37">
        <v>0.25</v>
      </c>
      <c r="I196" s="37">
        <v>0.75</v>
      </c>
      <c r="J196" s="39" t="s">
        <v>463</v>
      </c>
      <c r="K196" s="39" t="s">
        <v>65</v>
      </c>
      <c r="L196" s="36">
        <v>52</v>
      </c>
      <c r="M196" s="34" t="s">
        <v>777</v>
      </c>
      <c r="N196" s="34" t="s">
        <v>778</v>
      </c>
      <c r="O196" s="40" t="str">
        <f t="shared" si="20"/>
        <v>ЗАЗ-11021  легковой  № 26383 КА</v>
      </c>
      <c r="P196" s="40" t="s">
        <v>1330</v>
      </c>
      <c r="Q196" s="40" t="e">
        <v>#N/A</v>
      </c>
      <c r="R196" s="40" t="e">
        <v>#N/A</v>
      </c>
      <c r="S196" s="27" t="e">
        <f>VLOOKUP(C196,'Список ТЗ'!$B$2:$B$457,1,FALSE)</f>
        <v>#N/A</v>
      </c>
      <c r="T196" s="27" t="e">
        <f>VLOOKUP(C196,'Список ТЗ'!$B$2:$E$457,2,FALSE)</f>
        <v>#N/A</v>
      </c>
      <c r="U196" s="27" t="e">
        <f>VLOOKUP(C196,'Список ТЗ'!$B$2:$E$457,3,FALSE)</f>
        <v>#N/A</v>
      </c>
      <c r="X196" s="27" t="str">
        <f>VLOOKUP(C196,'Перелік до списання'!$B$2:$B$207,1,FALSE)</f>
        <v>ЗЕ -10500001029/000</v>
      </c>
    </row>
    <row r="197" spans="1:24" ht="11.1" customHeight="1" x14ac:dyDescent="0.2">
      <c r="A197" s="33">
        <v>4314</v>
      </c>
      <c r="B197" s="34" t="s">
        <v>105</v>
      </c>
      <c r="C197" s="35" t="s">
        <v>283</v>
      </c>
      <c r="D197" s="36">
        <v>105</v>
      </c>
      <c r="E197" s="34" t="s">
        <v>1050</v>
      </c>
      <c r="F197" s="35" t="s">
        <v>434</v>
      </c>
      <c r="G197" s="38">
        <v>1</v>
      </c>
      <c r="H197" s="37">
        <v>0.49</v>
      </c>
      <c r="I197" s="37">
        <v>0.51</v>
      </c>
      <c r="J197" s="39" t="s">
        <v>464</v>
      </c>
      <c r="K197" s="39" t="s">
        <v>65</v>
      </c>
      <c r="L197" s="36">
        <v>52</v>
      </c>
      <c r="M197" s="34" t="s">
        <v>777</v>
      </c>
      <c r="N197" s="34" t="s">
        <v>778</v>
      </c>
      <c r="O197" s="40" t="str">
        <f t="shared" si="20"/>
        <v>ВАЗ-21043 №25837 КА</v>
      </c>
      <c r="P197" s="40" t="s">
        <v>1331</v>
      </c>
      <c r="Q197" s="40" t="s">
        <v>1332</v>
      </c>
      <c r="R197" s="40">
        <v>0</v>
      </c>
      <c r="S197" s="27" t="str">
        <f>VLOOKUP(C197,'Список ТЗ'!$B$2:$E$457,4,FALSE)</f>
        <v>ВАЗ-21043</v>
      </c>
      <c r="T197" s="27" t="str">
        <f>VLOOKUP(C197,'Список ТЗ'!$B$2:$E$457,2,FALSE)</f>
        <v>25837 КА</v>
      </c>
      <c r="U197" s="27">
        <f>VLOOKUP(C197,'Список ТЗ'!$B$2:$E$457,3,FALSE)</f>
        <v>0</v>
      </c>
      <c r="V197" s="27">
        <f t="shared" ref="V197:V198" si="26">SEARCH(Q197,P197)</f>
        <v>11</v>
      </c>
      <c r="W197" s="27">
        <f t="shared" ref="W197:W199" si="27">LEN(Q197)</f>
        <v>7</v>
      </c>
      <c r="X197" s="27" t="str">
        <f>VLOOKUP(C197,'Перелік до списання'!$B$2:$B$207,1,FALSE)</f>
        <v>СЕА-10500007606/000</v>
      </c>
    </row>
    <row r="198" spans="1:24" ht="11.1" customHeight="1" x14ac:dyDescent="0.2">
      <c r="A198" s="33">
        <v>4315</v>
      </c>
      <c r="B198" s="34" t="s">
        <v>106</v>
      </c>
      <c r="C198" s="35" t="s">
        <v>284</v>
      </c>
      <c r="D198" s="36">
        <v>105</v>
      </c>
      <c r="E198" s="34" t="s">
        <v>1050</v>
      </c>
      <c r="F198" s="35" t="s">
        <v>434</v>
      </c>
      <c r="G198" s="38">
        <v>1</v>
      </c>
      <c r="H198" s="37">
        <v>0.49</v>
      </c>
      <c r="I198" s="37">
        <v>0.51</v>
      </c>
      <c r="J198" s="39" t="s">
        <v>465</v>
      </c>
      <c r="K198" s="39" t="s">
        <v>65</v>
      </c>
      <c r="L198" s="36">
        <v>52</v>
      </c>
      <c r="M198" s="34" t="s">
        <v>777</v>
      </c>
      <c r="N198" s="34" t="s">
        <v>778</v>
      </c>
      <c r="O198" s="40" t="str">
        <f t="shared" ref="O198:O261" si="28">B198</f>
        <v>ВАЗ-21061 №15446 КА</v>
      </c>
      <c r="P198" s="40" t="s">
        <v>1333</v>
      </c>
      <c r="Q198" s="40" t="s">
        <v>1334</v>
      </c>
      <c r="R198" s="40">
        <v>0</v>
      </c>
      <c r="S198" s="27" t="str">
        <f>VLOOKUP(C198,'Список ТЗ'!$B$2:$E$457,4,FALSE)</f>
        <v>ВАЗ-21061</v>
      </c>
      <c r="T198" s="27" t="str">
        <f>VLOOKUP(C198,'Список ТЗ'!$B$2:$E$457,2,FALSE)</f>
        <v>15446 КА</v>
      </c>
      <c r="U198" s="27">
        <f>VLOOKUP(C198,'Список ТЗ'!$B$2:$E$457,3,FALSE)</f>
        <v>0</v>
      </c>
      <c r="V198" s="27">
        <f t="shared" si="26"/>
        <v>11</v>
      </c>
      <c r="W198" s="27">
        <f t="shared" si="27"/>
        <v>7</v>
      </c>
      <c r="X198" s="27" t="str">
        <f>VLOOKUP(C198,'Перелік до списання'!$B$2:$B$207,1,FALSE)</f>
        <v>СЕА-10500007607/000</v>
      </c>
    </row>
    <row r="199" spans="1:24" ht="21.95" customHeight="1" x14ac:dyDescent="0.2">
      <c r="A199" s="33">
        <v>4316</v>
      </c>
      <c r="B199" s="34" t="s">
        <v>1335</v>
      </c>
      <c r="C199" s="35" t="s">
        <v>1336</v>
      </c>
      <c r="D199" s="36">
        <v>105</v>
      </c>
      <c r="E199" s="34" t="s">
        <v>1050</v>
      </c>
      <c r="F199" s="35" t="s">
        <v>434</v>
      </c>
      <c r="G199" s="42">
        <v>34357.99</v>
      </c>
      <c r="H199" s="42">
        <v>19183.240000000002</v>
      </c>
      <c r="I199" s="42">
        <v>15174.75</v>
      </c>
      <c r="J199" s="39" t="s">
        <v>437</v>
      </c>
      <c r="K199" s="39" t="s">
        <v>65</v>
      </c>
      <c r="L199" s="36">
        <v>52</v>
      </c>
      <c r="M199" s="34" t="s">
        <v>777</v>
      </c>
      <c r="N199" s="34" t="s">
        <v>829</v>
      </c>
      <c r="O199" s="40" t="str">
        <f t="shared" si="28"/>
        <v>ГАЗ-22171 легков-пассаж. №08695 КА</v>
      </c>
      <c r="P199" s="40" t="s">
        <v>1337</v>
      </c>
      <c r="Q199" s="40" t="s">
        <v>1338</v>
      </c>
      <c r="R199" s="40" t="s">
        <v>1339</v>
      </c>
      <c r="S199" s="27" t="str">
        <f>VLOOKUP(C199,'Список ТЗ'!$B$2:$E$457,4,FALSE)</f>
        <v>ГАЗ-221717</v>
      </c>
      <c r="T199" s="27" t="str">
        <f>VLOOKUP(C199,'Список ТЗ'!$B$2:$E$457,2,FALSE)</f>
        <v>АА 9563 ТХ</v>
      </c>
      <c r="U199" s="27" t="str">
        <f>VLOOKUP(C199,'Список ТЗ'!$B$2:$E$457,3,FALSE)</f>
        <v>08695 КА</v>
      </c>
      <c r="V199" s="27">
        <f>SEARCH(R199,P199)</f>
        <v>25</v>
      </c>
      <c r="W199" s="27">
        <f t="shared" si="27"/>
        <v>8</v>
      </c>
      <c r="X199" s="27" t="e">
        <f>VLOOKUP(C199,'Перелік до списання'!$B$2:$B$207,1,FALSE)</f>
        <v>#N/A</v>
      </c>
    </row>
    <row r="200" spans="1:24" ht="33" customHeight="1" x14ac:dyDescent="0.2">
      <c r="A200" s="33">
        <v>4317</v>
      </c>
      <c r="B200" s="34" t="s">
        <v>1340</v>
      </c>
      <c r="C200" s="35" t="s">
        <v>1341</v>
      </c>
      <c r="D200" s="36">
        <v>105</v>
      </c>
      <c r="E200" s="34" t="s">
        <v>1050</v>
      </c>
      <c r="F200" s="35" t="s">
        <v>434</v>
      </c>
      <c r="G200" s="42">
        <v>15687.56</v>
      </c>
      <c r="H200" s="42">
        <v>11838.29</v>
      </c>
      <c r="I200" s="42">
        <v>3849.27</v>
      </c>
      <c r="J200" s="39" t="s">
        <v>487</v>
      </c>
      <c r="K200" s="39" t="s">
        <v>65</v>
      </c>
      <c r="L200" s="36">
        <v>52</v>
      </c>
      <c r="M200" s="34" t="s">
        <v>777</v>
      </c>
      <c r="N200" s="34" t="s">
        <v>829</v>
      </c>
      <c r="O200" s="40" t="str">
        <f t="shared" si="28"/>
        <v>ГАЗ-22171 легков-пассаж. №08695 КА (поліпшення, капремонт)</v>
      </c>
      <c r="P200" s="40" t="s">
        <v>1342</v>
      </c>
      <c r="Q200" s="40" t="e">
        <v>#N/A</v>
      </c>
      <c r="R200" s="40" t="e">
        <v>#N/A</v>
      </c>
      <c r="S200" s="27" t="e">
        <f>VLOOKUP(C200,'Список ТЗ'!$B$2:$B$457,1,FALSE)</f>
        <v>#N/A</v>
      </c>
      <c r="T200" s="27" t="e">
        <f>VLOOKUP(C200,'Список ТЗ'!$B$2:$E$457,2,FALSE)</f>
        <v>#N/A</v>
      </c>
      <c r="U200" s="27" t="e">
        <f>VLOOKUP(C200,'Список ТЗ'!$B$2:$E$457,3,FALSE)</f>
        <v>#N/A</v>
      </c>
      <c r="X200" s="27" t="e">
        <f>VLOOKUP(C200,'Перелік до списання'!$B$2:$B$207,1,FALSE)</f>
        <v>#N/A</v>
      </c>
    </row>
    <row r="201" spans="1:24" ht="11.1" customHeight="1" x14ac:dyDescent="0.2">
      <c r="A201" s="33">
        <v>4318</v>
      </c>
      <c r="B201" s="34" t="s">
        <v>107</v>
      </c>
      <c r="C201" s="35" t="s">
        <v>285</v>
      </c>
      <c r="D201" s="36">
        <v>105</v>
      </c>
      <c r="E201" s="34" t="s">
        <v>1050</v>
      </c>
      <c r="F201" s="35" t="s">
        <v>434</v>
      </c>
      <c r="G201" s="38">
        <v>1</v>
      </c>
      <c r="H201" s="37">
        <v>0.25</v>
      </c>
      <c r="I201" s="37">
        <v>0.75</v>
      </c>
      <c r="J201" s="39" t="s">
        <v>466</v>
      </c>
      <c r="K201" s="39" t="s">
        <v>65</v>
      </c>
      <c r="L201" s="36">
        <v>52</v>
      </c>
      <c r="M201" s="34" t="s">
        <v>777</v>
      </c>
      <c r="N201" s="34" t="s">
        <v>778</v>
      </c>
      <c r="O201" s="40" t="str">
        <f t="shared" si="28"/>
        <v>ГАЗ-3110 №15477 КА</v>
      </c>
      <c r="P201" s="40" t="s">
        <v>1343</v>
      </c>
      <c r="Q201" s="40" t="s">
        <v>1344</v>
      </c>
      <c r="R201" s="40">
        <v>0</v>
      </c>
      <c r="S201" s="27" t="str">
        <f>VLOOKUP(C201,'Список ТЗ'!$B$2:$E$457,4,FALSE)</f>
        <v>ГАЗ-3110</v>
      </c>
      <c r="T201" s="27" t="str">
        <f>VLOOKUP(C201,'Список ТЗ'!$B$2:$E$457,2,FALSE)</f>
        <v>15477 КА</v>
      </c>
      <c r="U201" s="27">
        <f>VLOOKUP(C201,'Список ТЗ'!$B$2:$E$457,3,FALSE)</f>
        <v>0</v>
      </c>
      <c r="V201" s="27">
        <f t="shared" ref="V201:V204" si="29">SEARCH(Q201,P201)</f>
        <v>10</v>
      </c>
      <c r="W201" s="27">
        <f t="shared" ref="W201:W204" si="30">LEN(Q201)</f>
        <v>7</v>
      </c>
      <c r="X201" s="27" t="str">
        <f>VLOOKUP(C201,'Перелік до списання'!$B$2:$B$207,1,FALSE)</f>
        <v>СЕА-10500007552/000</v>
      </c>
    </row>
    <row r="202" spans="1:24" ht="11.1" customHeight="1" x14ac:dyDescent="0.2">
      <c r="A202" s="33">
        <v>4319</v>
      </c>
      <c r="B202" s="34" t="s">
        <v>108</v>
      </c>
      <c r="C202" s="35" t="s">
        <v>286</v>
      </c>
      <c r="D202" s="36">
        <v>105</v>
      </c>
      <c r="E202" s="34" t="s">
        <v>1050</v>
      </c>
      <c r="F202" s="35" t="s">
        <v>434</v>
      </c>
      <c r="G202" s="38">
        <v>1</v>
      </c>
      <c r="H202" s="37">
        <v>0.49</v>
      </c>
      <c r="I202" s="37">
        <v>0.51</v>
      </c>
      <c r="J202" s="39" t="s">
        <v>462</v>
      </c>
      <c r="K202" s="39" t="s">
        <v>65</v>
      </c>
      <c r="L202" s="36">
        <v>52</v>
      </c>
      <c r="M202" s="34" t="s">
        <v>777</v>
      </c>
      <c r="N202" s="34" t="s">
        <v>778</v>
      </c>
      <c r="O202" s="40" t="str">
        <f t="shared" si="28"/>
        <v>УАЗ-31514 №24785 КА</v>
      </c>
      <c r="P202" s="40" t="s">
        <v>1345</v>
      </c>
      <c r="Q202" s="40" t="s">
        <v>1346</v>
      </c>
      <c r="R202" s="40">
        <v>0</v>
      </c>
      <c r="S202" s="27" t="str">
        <f>VLOOKUP(C202,'Список ТЗ'!$B$2:$E$457,4,FALSE)</f>
        <v>УАЗ-31514</v>
      </c>
      <c r="T202" s="27" t="str">
        <f>VLOOKUP(C202,'Список ТЗ'!$B$2:$E$457,2,FALSE)</f>
        <v>24785 КА</v>
      </c>
      <c r="U202" s="27">
        <f>VLOOKUP(C202,'Список ТЗ'!$B$2:$E$457,3,FALSE)</f>
        <v>0</v>
      </c>
      <c r="V202" s="27">
        <f t="shared" si="29"/>
        <v>11</v>
      </c>
      <c r="W202" s="27">
        <f t="shared" si="30"/>
        <v>7</v>
      </c>
      <c r="X202" s="27" t="str">
        <f>VLOOKUP(C202,'Перелік до списання'!$B$2:$B$207,1,FALSE)</f>
        <v>СЕА-10500007530/000</v>
      </c>
    </row>
    <row r="203" spans="1:24" ht="11.1" customHeight="1" x14ac:dyDescent="0.2">
      <c r="A203" s="33">
        <v>4320</v>
      </c>
      <c r="B203" s="34" t="s">
        <v>109</v>
      </c>
      <c r="C203" s="35" t="s">
        <v>287</v>
      </c>
      <c r="D203" s="36">
        <v>105</v>
      </c>
      <c r="E203" s="34" t="s">
        <v>1050</v>
      </c>
      <c r="F203" s="35" t="s">
        <v>434</v>
      </c>
      <c r="G203" s="38">
        <v>1</v>
      </c>
      <c r="H203" s="37">
        <v>0.25</v>
      </c>
      <c r="I203" s="37">
        <v>0.75</v>
      </c>
      <c r="J203" s="39" t="s">
        <v>63</v>
      </c>
      <c r="K203" s="39" t="s">
        <v>65</v>
      </c>
      <c r="L203" s="36">
        <v>52</v>
      </c>
      <c r="M203" s="34" t="s">
        <v>777</v>
      </c>
      <c r="N203" s="34" t="s">
        <v>778</v>
      </c>
      <c r="O203" s="40" t="str">
        <f t="shared" si="28"/>
        <v>ГАЗ-3110 № АА 4623 КР</v>
      </c>
      <c r="P203" s="40" t="s">
        <v>1347</v>
      </c>
      <c r="Q203" s="40" t="s">
        <v>1348</v>
      </c>
      <c r="R203" s="40">
        <v>0</v>
      </c>
      <c r="S203" s="27" t="str">
        <f>VLOOKUP(C203,'Список ТЗ'!$B$2:$E$457,4,FALSE)</f>
        <v>ГАЗ-3110</v>
      </c>
      <c r="T203" s="27" t="str">
        <f>VLOOKUP(C203,'Список ТЗ'!$B$2:$E$457,2,FALSE)</f>
        <v>АА 4623 КР</v>
      </c>
      <c r="U203" s="27">
        <f>VLOOKUP(C203,'Список ТЗ'!$B$2:$E$457,3,FALSE)</f>
        <v>0</v>
      </c>
      <c r="V203" s="27">
        <f t="shared" si="29"/>
        <v>10</v>
      </c>
      <c r="W203" s="27">
        <f t="shared" si="30"/>
        <v>8</v>
      </c>
      <c r="X203" s="27" t="str">
        <f>VLOOKUP(C203,'Перелік до списання'!$B$2:$B$207,1,FALSE)</f>
        <v>СЕА-10510000601/000</v>
      </c>
    </row>
    <row r="204" spans="1:24" ht="21.95" customHeight="1" x14ac:dyDescent="0.2">
      <c r="A204" s="33">
        <v>4321</v>
      </c>
      <c r="B204" s="34" t="s">
        <v>110</v>
      </c>
      <c r="C204" s="35" t="s">
        <v>288</v>
      </c>
      <c r="D204" s="36">
        <v>105</v>
      </c>
      <c r="E204" s="34" t="s">
        <v>1050</v>
      </c>
      <c r="F204" s="35" t="s">
        <v>434</v>
      </c>
      <c r="G204" s="38">
        <v>1</v>
      </c>
      <c r="H204" s="37">
        <v>0.49</v>
      </c>
      <c r="I204" s="37">
        <v>0.51</v>
      </c>
      <c r="J204" s="39" t="s">
        <v>467</v>
      </c>
      <c r="K204" s="39" t="s">
        <v>65</v>
      </c>
      <c r="L204" s="36">
        <v>52</v>
      </c>
      <c r="M204" s="34" t="s">
        <v>777</v>
      </c>
      <c r="N204" s="34" t="s">
        <v>778</v>
      </c>
      <c r="O204" s="40" t="str">
        <f t="shared" si="28"/>
        <v>УАЗ-2206 сп.лаб. №05100 КА</v>
      </c>
      <c r="P204" s="40" t="s">
        <v>1349</v>
      </c>
      <c r="Q204" s="40" t="s">
        <v>1350</v>
      </c>
      <c r="R204" s="40">
        <v>0</v>
      </c>
      <c r="S204" s="27" t="str">
        <f>VLOOKUP(C204,'Список ТЗ'!$B$2:$E$457,4,FALSE)</f>
        <v>УАЗ 2206</v>
      </c>
      <c r="T204" s="27" t="str">
        <f>VLOOKUP(C204,'Список ТЗ'!$B$2:$E$457,2,FALSE)</f>
        <v>05100 КА</v>
      </c>
      <c r="U204" s="27">
        <f>VLOOKUP(C204,'Список ТЗ'!$B$2:$E$457,3,FALSE)</f>
        <v>0</v>
      </c>
      <c r="V204" s="27">
        <f t="shared" si="29"/>
        <v>17</v>
      </c>
      <c r="W204" s="27">
        <f t="shared" si="30"/>
        <v>7</v>
      </c>
      <c r="X204" s="27" t="str">
        <f>VLOOKUP(C204,'Перелік до списання'!$B$2:$B$207,1,FALSE)</f>
        <v>СЕА-10500000070/000</v>
      </c>
    </row>
    <row r="205" spans="1:24" ht="33" customHeight="1" x14ac:dyDescent="0.2">
      <c r="A205" s="33">
        <v>4329</v>
      </c>
      <c r="B205" s="34" t="s">
        <v>1351</v>
      </c>
      <c r="C205" s="35" t="s">
        <v>1352</v>
      </c>
      <c r="D205" s="36">
        <v>105</v>
      </c>
      <c r="E205" s="34" t="s">
        <v>1050</v>
      </c>
      <c r="F205" s="35" t="s">
        <v>434</v>
      </c>
      <c r="G205" s="42">
        <v>3588062.99</v>
      </c>
      <c r="H205" s="42">
        <v>119602.08</v>
      </c>
      <c r="I205" s="42">
        <v>3468460.91</v>
      </c>
      <c r="J205" s="39" t="s">
        <v>863</v>
      </c>
      <c r="K205" s="39" t="s">
        <v>863</v>
      </c>
      <c r="L205" s="36">
        <v>115</v>
      </c>
      <c r="M205" s="34" t="s">
        <v>554</v>
      </c>
      <c r="N205" s="34" t="s">
        <v>555</v>
      </c>
      <c r="O205" s="40" t="str">
        <f t="shared" si="28"/>
        <v>Вантажний бортовий Iveko  кран-маніп облад АА 7658 ТМ</v>
      </c>
      <c r="P205" s="40" t="s">
        <v>1353</v>
      </c>
      <c r="Q205" s="40" t="e">
        <v>#N/A</v>
      </c>
      <c r="R205" s="40" t="e">
        <v>#N/A</v>
      </c>
      <c r="S205" s="27" t="e">
        <f>VLOOKUP(C205,'Список ТЗ'!$B$2:$B$457,1,FALSE)</f>
        <v>#N/A</v>
      </c>
      <c r="T205" s="27" t="e">
        <f>VLOOKUP(C205,'Список ТЗ'!$B$2:$E$457,2,FALSE)</f>
        <v>#N/A</v>
      </c>
      <c r="U205" s="27" t="e">
        <f>VLOOKUP(C205,'Список ТЗ'!$B$2:$E$457,3,FALSE)</f>
        <v>#N/A</v>
      </c>
      <c r="X205" s="27" t="e">
        <f>VLOOKUP(C205,'Перелік до списання'!$B$2:$B$207,1,FALSE)</f>
        <v>#N/A</v>
      </c>
    </row>
    <row r="206" spans="1:24" ht="44.1" customHeight="1" x14ac:dyDescent="0.2">
      <c r="A206" s="33">
        <v>4330</v>
      </c>
      <c r="B206" s="34" t="s">
        <v>1354</v>
      </c>
      <c r="C206" s="35" t="s">
        <v>1355</v>
      </c>
      <c r="D206" s="36">
        <v>105</v>
      </c>
      <c r="E206" s="34" t="s">
        <v>1050</v>
      </c>
      <c r="F206" s="35" t="s">
        <v>434</v>
      </c>
      <c r="G206" s="44">
        <v>1744000</v>
      </c>
      <c r="H206" s="42">
        <v>276133.27</v>
      </c>
      <c r="I206" s="42">
        <v>1467866.73</v>
      </c>
      <c r="J206" s="39" t="s">
        <v>798</v>
      </c>
      <c r="K206" s="39" t="s">
        <v>798</v>
      </c>
      <c r="L206" s="36">
        <v>100</v>
      </c>
      <c r="M206" s="34" t="s">
        <v>799</v>
      </c>
      <c r="N206" s="34" t="s">
        <v>555</v>
      </c>
      <c r="O206" s="40" t="str">
        <f t="shared" si="28"/>
        <v>Автомобіль спеціалізований на базі шасі Peugeot Boxer L2 куз. 9519</v>
      </c>
      <c r="P206" s="40" t="s">
        <v>1356</v>
      </c>
      <c r="Q206" s="40" t="e">
        <v>#N/A</v>
      </c>
      <c r="R206" s="40" t="e">
        <v>#N/A</v>
      </c>
      <c r="S206" s="27" t="e">
        <f>VLOOKUP(C206,'Список ТЗ'!$B$2:$B$457,1,FALSE)</f>
        <v>#N/A</v>
      </c>
      <c r="T206" s="27" t="e">
        <f>VLOOKUP(C206,'Список ТЗ'!$B$2:$E$457,2,FALSE)</f>
        <v>#N/A</v>
      </c>
      <c r="U206" s="27" t="e">
        <f>VLOOKUP(C206,'Список ТЗ'!$B$2:$E$457,3,FALSE)</f>
        <v>#N/A</v>
      </c>
      <c r="X206" s="27" t="e">
        <f>VLOOKUP(C206,'Перелік до списання'!$B$2:$B$207,1,FALSE)</f>
        <v>#N/A</v>
      </c>
    </row>
    <row r="207" spans="1:24" ht="44.1" customHeight="1" x14ac:dyDescent="0.2">
      <c r="A207" s="33">
        <v>4331</v>
      </c>
      <c r="B207" s="34" t="s">
        <v>1357</v>
      </c>
      <c r="C207" s="35" t="s">
        <v>1358</v>
      </c>
      <c r="D207" s="36">
        <v>105</v>
      </c>
      <c r="E207" s="34" t="s">
        <v>1050</v>
      </c>
      <c r="F207" s="35" t="s">
        <v>434</v>
      </c>
      <c r="G207" s="42">
        <v>1730437.99</v>
      </c>
      <c r="H207" s="42">
        <v>86521.919999999998</v>
      </c>
      <c r="I207" s="42">
        <v>1643916.07</v>
      </c>
      <c r="J207" s="39" t="s">
        <v>1359</v>
      </c>
      <c r="K207" s="39" t="s">
        <v>1359</v>
      </c>
      <c r="L207" s="36">
        <v>113</v>
      </c>
      <c r="M207" s="34" t="s">
        <v>554</v>
      </c>
      <c r="N207" s="34" t="s">
        <v>829</v>
      </c>
      <c r="O207" s="40" t="str">
        <f t="shared" si="28"/>
        <v>Автомобіль спеціалізований легковий для пошуку витоків на базі Mitsubishi Outlander</v>
      </c>
      <c r="P207" s="40" t="s">
        <v>1360</v>
      </c>
      <c r="Q207" s="40" t="e">
        <v>#N/A</v>
      </c>
      <c r="R207" s="40" t="e">
        <v>#N/A</v>
      </c>
      <c r="S207" s="27" t="e">
        <f>VLOOKUP(C207,'Список ТЗ'!$B$2:$B$457,1,FALSE)</f>
        <v>#N/A</v>
      </c>
      <c r="T207" s="27" t="e">
        <f>VLOOKUP(C207,'Список ТЗ'!$B$2:$E$457,2,FALSE)</f>
        <v>#N/A</v>
      </c>
      <c r="U207" s="27" t="e">
        <f>VLOOKUP(C207,'Список ТЗ'!$B$2:$E$457,3,FALSE)</f>
        <v>#N/A</v>
      </c>
      <c r="X207" s="27" t="e">
        <f>VLOOKUP(C207,'Перелік до списання'!$B$2:$B$207,1,FALSE)</f>
        <v>#N/A</v>
      </c>
    </row>
    <row r="208" spans="1:24" ht="44.1" customHeight="1" x14ac:dyDescent="0.2">
      <c r="A208" s="33">
        <v>4332</v>
      </c>
      <c r="B208" s="34" t="s">
        <v>1357</v>
      </c>
      <c r="C208" s="35" t="s">
        <v>1361</v>
      </c>
      <c r="D208" s="36">
        <v>105</v>
      </c>
      <c r="E208" s="34" t="s">
        <v>1050</v>
      </c>
      <c r="F208" s="35" t="s">
        <v>434</v>
      </c>
      <c r="G208" s="42">
        <v>1730437.99</v>
      </c>
      <c r="H208" s="42">
        <v>86521.919999999998</v>
      </c>
      <c r="I208" s="42">
        <v>1643916.07</v>
      </c>
      <c r="J208" s="39" t="s">
        <v>1359</v>
      </c>
      <c r="K208" s="39" t="s">
        <v>1359</v>
      </c>
      <c r="L208" s="36">
        <v>113</v>
      </c>
      <c r="M208" s="34" t="s">
        <v>554</v>
      </c>
      <c r="N208" s="34" t="s">
        <v>829</v>
      </c>
      <c r="O208" s="40" t="str">
        <f t="shared" si="28"/>
        <v>Автомобіль спеціалізований легковий для пошуку витоків на базі Mitsubishi Outlander</v>
      </c>
      <c r="P208" s="40" t="s">
        <v>1360</v>
      </c>
      <c r="Q208" s="40" t="e">
        <v>#N/A</v>
      </c>
      <c r="R208" s="40" t="e">
        <v>#N/A</v>
      </c>
      <c r="S208" s="27" t="e">
        <f>VLOOKUP(C208,'Список ТЗ'!$B$2:$B$457,1,FALSE)</f>
        <v>#N/A</v>
      </c>
      <c r="T208" s="27" t="e">
        <f>VLOOKUP(C208,'Список ТЗ'!$B$2:$E$457,2,FALSE)</f>
        <v>#N/A</v>
      </c>
      <c r="U208" s="27" t="e">
        <f>VLOOKUP(C208,'Список ТЗ'!$B$2:$E$457,3,FALSE)</f>
        <v>#N/A</v>
      </c>
      <c r="X208" s="27" t="e">
        <f>VLOOKUP(C208,'Перелік до списання'!$B$2:$B$207,1,FALSE)</f>
        <v>#N/A</v>
      </c>
    </row>
    <row r="209" spans="1:24" ht="44.1" customHeight="1" x14ac:dyDescent="0.2">
      <c r="A209" s="33">
        <v>4333</v>
      </c>
      <c r="B209" s="34" t="s">
        <v>1362</v>
      </c>
      <c r="C209" s="35" t="s">
        <v>1363</v>
      </c>
      <c r="D209" s="36">
        <v>105</v>
      </c>
      <c r="E209" s="34" t="s">
        <v>1050</v>
      </c>
      <c r="F209" s="35" t="s">
        <v>434</v>
      </c>
      <c r="G209" s="44">
        <v>2097990</v>
      </c>
      <c r="H209" s="42">
        <v>332181.75</v>
      </c>
      <c r="I209" s="42">
        <v>1765808.25</v>
      </c>
      <c r="J209" s="39" t="s">
        <v>798</v>
      </c>
      <c r="K209" s="39" t="s">
        <v>798</v>
      </c>
      <c r="L209" s="36">
        <v>100</v>
      </c>
      <c r="M209" s="34" t="s">
        <v>799</v>
      </c>
      <c r="N209" s="34" t="s">
        <v>555</v>
      </c>
      <c r="O209" s="40" t="str">
        <f t="shared" si="28"/>
        <v>Автомобіль спеціалізований для аварійно-ремонтних робіт на базі шасі МАЗ-4371</v>
      </c>
      <c r="P209" s="40" t="s">
        <v>1364</v>
      </c>
      <c r="Q209" s="40" t="e">
        <v>#N/A</v>
      </c>
      <c r="R209" s="40" t="e">
        <v>#N/A</v>
      </c>
      <c r="S209" s="27" t="e">
        <f>VLOOKUP(C209,'Список ТЗ'!$B$2:$B$457,1,FALSE)</f>
        <v>#N/A</v>
      </c>
      <c r="T209" s="27" t="e">
        <f>VLOOKUP(C209,'Список ТЗ'!$B$2:$E$457,2,FALSE)</f>
        <v>#N/A</v>
      </c>
      <c r="U209" s="27" t="e">
        <f>VLOOKUP(C209,'Список ТЗ'!$B$2:$E$457,3,FALSE)</f>
        <v>#N/A</v>
      </c>
      <c r="X209" s="27" t="e">
        <f>VLOOKUP(C209,'Перелік до списання'!$B$2:$B$207,1,FALSE)</f>
        <v>#N/A</v>
      </c>
    </row>
    <row r="210" spans="1:24" ht="44.1" customHeight="1" x14ac:dyDescent="0.2">
      <c r="A210" s="33">
        <v>4334</v>
      </c>
      <c r="B210" s="34" t="s">
        <v>1365</v>
      </c>
      <c r="C210" s="35" t="s">
        <v>1366</v>
      </c>
      <c r="D210" s="36">
        <v>105</v>
      </c>
      <c r="E210" s="34" t="s">
        <v>1050</v>
      </c>
      <c r="F210" s="35" t="s">
        <v>434</v>
      </c>
      <c r="G210" s="44">
        <v>1698000</v>
      </c>
      <c r="H210" s="44">
        <v>268850</v>
      </c>
      <c r="I210" s="44">
        <v>1429150</v>
      </c>
      <c r="J210" s="39" t="s">
        <v>798</v>
      </c>
      <c r="K210" s="39" t="s">
        <v>798</v>
      </c>
      <c r="L210" s="36">
        <v>100</v>
      </c>
      <c r="M210" s="34" t="s">
        <v>799</v>
      </c>
      <c r="N210" s="34" t="s">
        <v>555</v>
      </c>
      <c r="O210" s="40" t="str">
        <f t="shared" si="28"/>
        <v>Автомобіль спеціалізований Citroen Berlingo Multispace X-TR куз. 779769</v>
      </c>
      <c r="P210" s="40" t="s">
        <v>1367</v>
      </c>
      <c r="Q210" s="40" t="e">
        <v>#N/A</v>
      </c>
      <c r="R210" s="40" t="e">
        <v>#N/A</v>
      </c>
      <c r="S210" s="27" t="e">
        <f>VLOOKUP(C210,'Список ТЗ'!$B$2:$B$457,1,FALSE)</f>
        <v>#N/A</v>
      </c>
      <c r="T210" s="27" t="e">
        <f>VLOOKUP(C210,'Список ТЗ'!$B$2:$E$457,2,FALSE)</f>
        <v>#N/A</v>
      </c>
      <c r="U210" s="27" t="e">
        <f>VLOOKUP(C210,'Список ТЗ'!$B$2:$E$457,3,FALSE)</f>
        <v>#N/A</v>
      </c>
      <c r="X210" s="27" t="e">
        <f>VLOOKUP(C210,'Перелік до списання'!$B$2:$B$207,1,FALSE)</f>
        <v>#N/A</v>
      </c>
    </row>
    <row r="211" spans="1:24" ht="33" customHeight="1" x14ac:dyDescent="0.2">
      <c r="A211" s="33">
        <v>4335</v>
      </c>
      <c r="B211" s="34" t="s">
        <v>1368</v>
      </c>
      <c r="C211" s="35" t="s">
        <v>1369</v>
      </c>
      <c r="D211" s="36">
        <v>105</v>
      </c>
      <c r="E211" s="34" t="s">
        <v>1050</v>
      </c>
      <c r="F211" s="35" t="s">
        <v>434</v>
      </c>
      <c r="G211" s="42">
        <v>7237.06</v>
      </c>
      <c r="H211" s="42">
        <v>3812.99</v>
      </c>
      <c r="I211" s="42">
        <v>3424.07</v>
      </c>
      <c r="J211" s="39" t="s">
        <v>1370</v>
      </c>
      <c r="K211" s="39" t="s">
        <v>65</v>
      </c>
      <c r="L211" s="36">
        <v>52</v>
      </c>
      <c r="M211" s="34" t="s">
        <v>777</v>
      </c>
      <c r="N211" s="34" t="s">
        <v>829</v>
      </c>
      <c r="O211" s="40" t="str">
        <f t="shared" si="28"/>
        <v>ГАЗ-22171 легков-пассаж. №08695 КА (поліпшення,ГБО)</v>
      </c>
      <c r="P211" s="40" t="s">
        <v>1371</v>
      </c>
      <c r="Q211" s="40" t="e">
        <v>#N/A</v>
      </c>
      <c r="R211" s="40" t="e">
        <v>#N/A</v>
      </c>
      <c r="S211" s="27" t="e">
        <f>VLOOKUP(C211,'Список ТЗ'!$B$2:$B$457,1,FALSE)</f>
        <v>#N/A</v>
      </c>
      <c r="T211" s="27" t="e">
        <f>VLOOKUP(C211,'Список ТЗ'!$B$2:$E$457,2,FALSE)</f>
        <v>#N/A</v>
      </c>
      <c r="U211" s="27" t="e">
        <f>VLOOKUP(C211,'Список ТЗ'!$B$2:$E$457,3,FALSE)</f>
        <v>#N/A</v>
      </c>
      <c r="X211" s="27" t="e">
        <f>VLOOKUP(C211,'Перелік до списання'!$B$2:$B$207,1,FALSE)</f>
        <v>#N/A</v>
      </c>
    </row>
    <row r="212" spans="1:24" ht="33" customHeight="1" x14ac:dyDescent="0.2">
      <c r="A212" s="33">
        <v>137427</v>
      </c>
      <c r="B212" s="34" t="s">
        <v>1372</v>
      </c>
      <c r="C212" s="35" t="s">
        <v>1373</v>
      </c>
      <c r="D212" s="36">
        <v>105</v>
      </c>
      <c r="E212" s="34" t="s">
        <v>1050</v>
      </c>
      <c r="F212" s="35" t="s">
        <v>434</v>
      </c>
      <c r="G212" s="42">
        <v>2002322.89</v>
      </c>
      <c r="H212" s="42">
        <v>50058.06</v>
      </c>
      <c r="I212" s="42">
        <v>1952264.83</v>
      </c>
      <c r="J212" s="39" t="s">
        <v>1374</v>
      </c>
      <c r="K212" s="39" t="s">
        <v>1374</v>
      </c>
      <c r="L212" s="36">
        <v>116</v>
      </c>
      <c r="M212" s="34" t="s">
        <v>554</v>
      </c>
      <c r="N212" s="34" t="s">
        <v>555</v>
      </c>
      <c r="O212" s="40" t="str">
        <f t="shared" si="28"/>
        <v>Автомобіль спец фургон малотонажн Ford Tranzit АА 8612 ТМ</v>
      </c>
      <c r="P212" s="40" t="s">
        <v>1375</v>
      </c>
      <c r="Q212" s="40" t="e">
        <v>#N/A</v>
      </c>
      <c r="R212" s="40" t="e">
        <v>#N/A</v>
      </c>
      <c r="S212" s="27" t="e">
        <f>VLOOKUP(C212,'Список ТЗ'!$B$2:$B$457,1,FALSE)</f>
        <v>#N/A</v>
      </c>
      <c r="T212" s="27" t="e">
        <f>VLOOKUP(C212,'Список ТЗ'!$B$2:$E$457,2,FALSE)</f>
        <v>#N/A</v>
      </c>
      <c r="U212" s="27" t="e">
        <f>VLOOKUP(C212,'Список ТЗ'!$B$2:$E$457,3,FALSE)</f>
        <v>#N/A</v>
      </c>
      <c r="X212" s="27" t="e">
        <f>VLOOKUP(C212,'Перелік до списання'!$B$2:$B$207,1,FALSE)</f>
        <v>#N/A</v>
      </c>
    </row>
    <row r="213" spans="1:24" ht="33" customHeight="1" x14ac:dyDescent="0.2">
      <c r="A213" s="33">
        <v>137428</v>
      </c>
      <c r="B213" s="34" t="s">
        <v>1376</v>
      </c>
      <c r="C213" s="35" t="s">
        <v>1377</v>
      </c>
      <c r="D213" s="36">
        <v>105</v>
      </c>
      <c r="E213" s="34" t="s">
        <v>1050</v>
      </c>
      <c r="F213" s="35" t="s">
        <v>434</v>
      </c>
      <c r="G213" s="42">
        <v>2002322.89</v>
      </c>
      <c r="H213" s="42">
        <v>50058.06</v>
      </c>
      <c r="I213" s="42">
        <v>1952264.83</v>
      </c>
      <c r="J213" s="39" t="s">
        <v>1374</v>
      </c>
      <c r="K213" s="39" t="s">
        <v>1374</v>
      </c>
      <c r="L213" s="36">
        <v>116</v>
      </c>
      <c r="M213" s="34" t="s">
        <v>554</v>
      </c>
      <c r="N213" s="34" t="s">
        <v>555</v>
      </c>
      <c r="O213" s="40" t="str">
        <f t="shared" si="28"/>
        <v>Автомобіль спец фургон малотонажн Ford Tranzit АА 8613 ТМ</v>
      </c>
      <c r="P213" s="40" t="s">
        <v>1378</v>
      </c>
      <c r="Q213" s="40" t="e">
        <v>#N/A</v>
      </c>
      <c r="R213" s="40" t="e">
        <v>#N/A</v>
      </c>
      <c r="S213" s="27" t="e">
        <f>VLOOKUP(C213,'Список ТЗ'!$B$2:$B$457,1,FALSE)</f>
        <v>#N/A</v>
      </c>
      <c r="T213" s="27" t="e">
        <f>VLOOKUP(C213,'Список ТЗ'!$B$2:$E$457,2,FALSE)</f>
        <v>#N/A</v>
      </c>
      <c r="U213" s="27" t="e">
        <f>VLOOKUP(C213,'Список ТЗ'!$B$2:$E$457,3,FALSE)</f>
        <v>#N/A</v>
      </c>
      <c r="X213" s="27" t="e">
        <f>VLOOKUP(C213,'Перелік до списання'!$B$2:$B$207,1,FALSE)</f>
        <v>#N/A</v>
      </c>
    </row>
    <row r="214" spans="1:24" ht="44.1" customHeight="1" x14ac:dyDescent="0.2">
      <c r="A214" s="33">
        <v>76113</v>
      </c>
      <c r="B214" s="34" t="s">
        <v>1379</v>
      </c>
      <c r="C214" s="35" t="s">
        <v>1380</v>
      </c>
      <c r="D214" s="36">
        <v>105</v>
      </c>
      <c r="E214" s="34" t="s">
        <v>1381</v>
      </c>
      <c r="F214" s="35" t="s">
        <v>1382</v>
      </c>
      <c r="G214" s="37">
        <v>0.01</v>
      </c>
      <c r="H214" s="38">
        <v>0</v>
      </c>
      <c r="I214" s="37">
        <v>0.01</v>
      </c>
      <c r="J214" s="39" t="s">
        <v>593</v>
      </c>
      <c r="K214" s="39" t="s">
        <v>553</v>
      </c>
      <c r="L214" s="36">
        <v>118</v>
      </c>
      <c r="M214" s="34" t="s">
        <v>554</v>
      </c>
      <c r="N214" s="34" t="s">
        <v>555</v>
      </c>
      <c r="O214" s="40" t="str">
        <f t="shared" si="28"/>
        <v>Кузов -фургон  аварійно-ремонтної майстерні,державний номер АА 9368 ТХ</v>
      </c>
      <c r="P214" s="40" t="s">
        <v>1383</v>
      </c>
      <c r="Q214" s="40" t="e">
        <v>#N/A</v>
      </c>
      <c r="R214" s="40" t="e">
        <v>#N/A</v>
      </c>
      <c r="S214" s="27" t="e">
        <f>VLOOKUP(C214,'Список ТЗ'!$B$2:$B$457,1,FALSE)</f>
        <v>#N/A</v>
      </c>
      <c r="T214" s="27" t="e">
        <f>VLOOKUP(C214,'Список ТЗ'!$B$2:$E$457,2,FALSE)</f>
        <v>#N/A</v>
      </c>
      <c r="U214" s="27" t="e">
        <f>VLOOKUP(C214,'Список ТЗ'!$B$2:$E$457,3,FALSE)</f>
        <v>#N/A</v>
      </c>
      <c r="X214" s="27" t="e">
        <f>VLOOKUP(C214,'Перелік до списання'!$B$2:$B$207,1,FALSE)</f>
        <v>#N/A</v>
      </c>
    </row>
    <row r="215" spans="1:24" ht="56.1" customHeight="1" x14ac:dyDescent="0.2">
      <c r="A215" s="33">
        <v>76114</v>
      </c>
      <c r="B215" s="34" t="s">
        <v>1384</v>
      </c>
      <c r="C215" s="35" t="s">
        <v>1385</v>
      </c>
      <c r="D215" s="36">
        <v>105</v>
      </c>
      <c r="E215" s="34" t="s">
        <v>1381</v>
      </c>
      <c r="F215" s="35" t="s">
        <v>1382</v>
      </c>
      <c r="G215" s="42">
        <v>10015.629999999999</v>
      </c>
      <c r="H215" s="37">
        <v>83.46</v>
      </c>
      <c r="I215" s="42">
        <v>9932.17</v>
      </c>
      <c r="J215" s="39" t="s">
        <v>593</v>
      </c>
      <c r="K215" s="39" t="s">
        <v>553</v>
      </c>
      <c r="L215" s="36">
        <v>118</v>
      </c>
      <c r="M215" s="34" t="s">
        <v>554</v>
      </c>
      <c r="N215" s="34" t="s">
        <v>555</v>
      </c>
      <c r="O215" s="40" t="str">
        <f t="shared" si="28"/>
        <v>Автономний опалювач Eberspacher AIRTRONIC D2  на авт сп.авар рем.-техн.майст КАМАЗ-43253 АА 9368 ТХ</v>
      </c>
      <c r="P215" s="40" t="s">
        <v>1386</v>
      </c>
      <c r="Q215" s="40" t="e">
        <v>#N/A</v>
      </c>
      <c r="R215" s="40" t="e">
        <v>#N/A</v>
      </c>
      <c r="S215" s="27" t="e">
        <f>VLOOKUP(C215,'Список ТЗ'!$B$2:$B$457,1,FALSE)</f>
        <v>#N/A</v>
      </c>
      <c r="T215" s="27" t="e">
        <f>VLOOKUP(C215,'Список ТЗ'!$B$2:$E$457,2,FALSE)</f>
        <v>#N/A</v>
      </c>
      <c r="U215" s="27" t="e">
        <f>VLOOKUP(C215,'Список ТЗ'!$B$2:$E$457,3,FALSE)</f>
        <v>#N/A</v>
      </c>
      <c r="X215" s="27" t="e">
        <f>VLOOKUP(C215,'Перелік до списання'!$B$2:$B$207,1,FALSE)</f>
        <v>#N/A</v>
      </c>
    </row>
    <row r="216" spans="1:24" ht="44.1" customHeight="1" x14ac:dyDescent="0.2">
      <c r="A216" s="33">
        <v>76115</v>
      </c>
      <c r="B216" s="34" t="s">
        <v>1387</v>
      </c>
      <c r="C216" s="35" t="s">
        <v>1388</v>
      </c>
      <c r="D216" s="36">
        <v>105</v>
      </c>
      <c r="E216" s="34" t="s">
        <v>1381</v>
      </c>
      <c r="F216" s="35" t="s">
        <v>1382</v>
      </c>
      <c r="G216" s="37">
        <v>0.01</v>
      </c>
      <c r="H216" s="38">
        <v>0</v>
      </c>
      <c r="I216" s="37">
        <v>0.01</v>
      </c>
      <c r="J216" s="39" t="s">
        <v>593</v>
      </c>
      <c r="K216" s="39" t="s">
        <v>553</v>
      </c>
      <c r="L216" s="36">
        <v>118</v>
      </c>
      <c r="M216" s="34" t="s">
        <v>554</v>
      </c>
      <c r="N216" s="34" t="s">
        <v>555</v>
      </c>
      <c r="O216" s="40" t="str">
        <f t="shared" si="28"/>
        <v>Кузов -фургон  аварійно-ремонтної майстерні,державний номер АА 9365 ТХ</v>
      </c>
      <c r="P216" s="40" t="s">
        <v>1389</v>
      </c>
      <c r="Q216" s="40" t="e">
        <v>#N/A</v>
      </c>
      <c r="R216" s="40" t="e">
        <v>#N/A</v>
      </c>
      <c r="S216" s="27" t="e">
        <f>VLOOKUP(C216,'Список ТЗ'!$B$2:$B$457,1,FALSE)</f>
        <v>#N/A</v>
      </c>
      <c r="T216" s="27" t="e">
        <f>VLOOKUP(C216,'Список ТЗ'!$B$2:$E$457,2,FALSE)</f>
        <v>#N/A</v>
      </c>
      <c r="U216" s="27" t="e">
        <f>VLOOKUP(C216,'Список ТЗ'!$B$2:$E$457,3,FALSE)</f>
        <v>#N/A</v>
      </c>
      <c r="X216" s="27" t="e">
        <f>VLOOKUP(C216,'Перелік до списання'!$B$2:$B$207,1,FALSE)</f>
        <v>#N/A</v>
      </c>
    </row>
    <row r="217" spans="1:24" ht="56.1" customHeight="1" x14ac:dyDescent="0.2">
      <c r="A217" s="33">
        <v>76116</v>
      </c>
      <c r="B217" s="34" t="s">
        <v>1390</v>
      </c>
      <c r="C217" s="35" t="s">
        <v>1391</v>
      </c>
      <c r="D217" s="36">
        <v>105</v>
      </c>
      <c r="E217" s="34" t="s">
        <v>1381</v>
      </c>
      <c r="F217" s="35" t="s">
        <v>1382</v>
      </c>
      <c r="G217" s="42">
        <v>10015.629999999999</v>
      </c>
      <c r="H217" s="37">
        <v>83.46</v>
      </c>
      <c r="I217" s="42">
        <v>9932.17</v>
      </c>
      <c r="J217" s="39" t="s">
        <v>593</v>
      </c>
      <c r="K217" s="39" t="s">
        <v>553</v>
      </c>
      <c r="L217" s="36">
        <v>118</v>
      </c>
      <c r="M217" s="34" t="s">
        <v>554</v>
      </c>
      <c r="N217" s="34" t="s">
        <v>555</v>
      </c>
      <c r="O217" s="40" t="str">
        <f t="shared" si="28"/>
        <v>Автономний опалювач Eberspacher AIRTRONIC D2  на авт сп.авар рем.-техн.майст КАМАЗ-43253 АА 9365 ТХ</v>
      </c>
      <c r="P217" s="40" t="s">
        <v>1392</v>
      </c>
      <c r="Q217" s="40" t="e">
        <v>#N/A</v>
      </c>
      <c r="R217" s="40" t="e">
        <v>#N/A</v>
      </c>
      <c r="S217" s="27" t="e">
        <f>VLOOKUP(C217,'Список ТЗ'!$B$2:$B$457,1,FALSE)</f>
        <v>#N/A</v>
      </c>
      <c r="T217" s="27" t="e">
        <f>VLOOKUP(C217,'Список ТЗ'!$B$2:$E$457,2,FALSE)</f>
        <v>#N/A</v>
      </c>
      <c r="U217" s="27" t="e">
        <f>VLOOKUP(C217,'Список ТЗ'!$B$2:$E$457,3,FALSE)</f>
        <v>#N/A</v>
      </c>
      <c r="X217" s="27" t="e">
        <f>VLOOKUP(C217,'Перелік до списання'!$B$2:$B$207,1,FALSE)</f>
        <v>#N/A</v>
      </c>
    </row>
    <row r="218" spans="1:24" ht="33" customHeight="1" x14ac:dyDescent="0.2">
      <c r="A218" s="33">
        <v>76120</v>
      </c>
      <c r="B218" s="34" t="s">
        <v>1393</v>
      </c>
      <c r="C218" s="35" t="s">
        <v>1394</v>
      </c>
      <c r="D218" s="36">
        <v>105</v>
      </c>
      <c r="E218" s="34" t="s">
        <v>1381</v>
      </c>
      <c r="F218" s="35" t="s">
        <v>1382</v>
      </c>
      <c r="G218" s="37">
        <v>702.78</v>
      </c>
      <c r="H218" s="37">
        <v>5.86</v>
      </c>
      <c r="I218" s="37">
        <v>696.92</v>
      </c>
      <c r="J218" s="39" t="s">
        <v>451</v>
      </c>
      <c r="K218" s="39" t="s">
        <v>553</v>
      </c>
      <c r="L218" s="36">
        <v>118</v>
      </c>
      <c r="M218" s="34" t="s">
        <v>554</v>
      </c>
      <c r="N218" s="34" t="s">
        <v>555</v>
      </c>
      <c r="O218" s="40" t="str">
        <f t="shared" si="28"/>
        <v>Автономний обігрівач на ГАЗ 3307 груз.фургон №7435 ТР</v>
      </c>
      <c r="P218" s="40" t="s">
        <v>1395</v>
      </c>
      <c r="Q218" s="40" t="e">
        <v>#N/A</v>
      </c>
      <c r="R218" s="40" t="e">
        <v>#N/A</v>
      </c>
      <c r="S218" s="27" t="e">
        <f>VLOOKUP(C218,'Список ТЗ'!$B$2:$B$457,1,FALSE)</f>
        <v>#N/A</v>
      </c>
      <c r="T218" s="27" t="e">
        <f>VLOOKUP(C218,'Список ТЗ'!$B$2:$E$457,2,FALSE)</f>
        <v>#N/A</v>
      </c>
      <c r="U218" s="27" t="e">
        <f>VLOOKUP(C218,'Список ТЗ'!$B$2:$E$457,3,FALSE)</f>
        <v>#N/A</v>
      </c>
      <c r="X218" s="27" t="e">
        <f>VLOOKUP(C218,'Перелік до списання'!$B$2:$B$207,1,FALSE)</f>
        <v>#N/A</v>
      </c>
    </row>
    <row r="219" spans="1:24" ht="44.1" customHeight="1" x14ac:dyDescent="0.2">
      <c r="A219" s="33">
        <v>76122</v>
      </c>
      <c r="B219" s="34" t="s">
        <v>1396</v>
      </c>
      <c r="C219" s="35" t="s">
        <v>1397</v>
      </c>
      <c r="D219" s="36">
        <v>105</v>
      </c>
      <c r="E219" s="34" t="s">
        <v>1381</v>
      </c>
      <c r="F219" s="35" t="s">
        <v>1382</v>
      </c>
      <c r="G219" s="37">
        <v>0.01</v>
      </c>
      <c r="H219" s="38">
        <v>0</v>
      </c>
      <c r="I219" s="37">
        <v>0.01</v>
      </c>
      <c r="J219" s="39" t="s">
        <v>449</v>
      </c>
      <c r="K219" s="39" t="s">
        <v>553</v>
      </c>
      <c r="L219" s="36">
        <v>118</v>
      </c>
      <c r="M219" s="34" t="s">
        <v>554</v>
      </c>
      <c r="N219" s="34" t="s">
        <v>555</v>
      </c>
      <c r="O219" s="40" t="str">
        <f t="shared" si="28"/>
        <v>Установка кранова КТА-18.01 на шасі МАЗ-533702-240 - УЗМ  №АА9302 ТХ</v>
      </c>
      <c r="P219" s="40" t="s">
        <v>1398</v>
      </c>
      <c r="Q219" s="40" t="e">
        <v>#N/A</v>
      </c>
      <c r="R219" s="40" t="e">
        <v>#N/A</v>
      </c>
      <c r="S219" s="27" t="e">
        <f>VLOOKUP(C219,'Список ТЗ'!$B$2:$B$457,1,FALSE)</f>
        <v>#N/A</v>
      </c>
      <c r="T219" s="27" t="e">
        <f>VLOOKUP(C219,'Список ТЗ'!$B$2:$E$457,2,FALSE)</f>
        <v>#N/A</v>
      </c>
      <c r="U219" s="27" t="e">
        <f>VLOOKUP(C219,'Список ТЗ'!$B$2:$E$457,3,FALSE)</f>
        <v>#N/A</v>
      </c>
      <c r="X219" s="27" t="e">
        <f>VLOOKUP(C219,'Перелік до списання'!$B$2:$B$207,1,FALSE)</f>
        <v>#N/A</v>
      </c>
    </row>
    <row r="220" spans="1:24" ht="33" customHeight="1" x14ac:dyDescent="0.2">
      <c r="A220" s="33">
        <v>76123</v>
      </c>
      <c r="B220" s="34" t="s">
        <v>1399</v>
      </c>
      <c r="C220" s="35" t="s">
        <v>1400</v>
      </c>
      <c r="D220" s="36">
        <v>105</v>
      </c>
      <c r="E220" s="34" t="s">
        <v>1381</v>
      </c>
      <c r="F220" s="35" t="s">
        <v>1382</v>
      </c>
      <c r="G220" s="37">
        <v>0.01</v>
      </c>
      <c r="H220" s="38">
        <v>0</v>
      </c>
      <c r="I220" s="37">
        <v>0.01</v>
      </c>
      <c r="J220" s="39" t="s">
        <v>449</v>
      </c>
      <c r="K220" s="39" t="s">
        <v>553</v>
      </c>
      <c r="L220" s="36">
        <v>118</v>
      </c>
      <c r="M220" s="34" t="s">
        <v>554</v>
      </c>
      <c r="N220" s="34" t="s">
        <v>555</v>
      </c>
      <c r="O220" s="40" t="str">
        <f t="shared" si="28"/>
        <v>Установка кранова КТА-18 на шасі МАЗ-533702 №АА 9314 ТХ</v>
      </c>
      <c r="P220" s="40" t="s">
        <v>1401</v>
      </c>
      <c r="Q220" s="40" t="e">
        <v>#N/A</v>
      </c>
      <c r="R220" s="40" t="e">
        <v>#N/A</v>
      </c>
      <c r="S220" s="27" t="e">
        <f>VLOOKUP(C220,'Список ТЗ'!$B$2:$B$457,1,FALSE)</f>
        <v>#N/A</v>
      </c>
      <c r="T220" s="27" t="e">
        <f>VLOOKUP(C220,'Список ТЗ'!$B$2:$E$457,2,FALSE)</f>
        <v>#N/A</v>
      </c>
      <c r="U220" s="27" t="e">
        <f>VLOOKUP(C220,'Список ТЗ'!$B$2:$E$457,3,FALSE)</f>
        <v>#N/A</v>
      </c>
      <c r="X220" s="27" t="e">
        <f>VLOOKUP(C220,'Перелік до списання'!$B$2:$B$207,1,FALSE)</f>
        <v>#N/A</v>
      </c>
    </row>
    <row r="221" spans="1:24" ht="44.1" customHeight="1" x14ac:dyDescent="0.2">
      <c r="A221" s="33">
        <v>76124</v>
      </c>
      <c r="B221" s="34" t="s">
        <v>1402</v>
      </c>
      <c r="C221" s="35" t="s">
        <v>1403</v>
      </c>
      <c r="D221" s="36">
        <v>105</v>
      </c>
      <c r="E221" s="34" t="s">
        <v>1381</v>
      </c>
      <c r="F221" s="35" t="s">
        <v>1382</v>
      </c>
      <c r="G221" s="42">
        <v>3166.66</v>
      </c>
      <c r="H221" s="37">
        <v>26.39</v>
      </c>
      <c r="I221" s="42">
        <v>3140.27</v>
      </c>
      <c r="J221" s="39" t="s">
        <v>451</v>
      </c>
      <c r="K221" s="39" t="s">
        <v>553</v>
      </c>
      <c r="L221" s="36">
        <v>118</v>
      </c>
      <c r="M221" s="34" t="s">
        <v>554</v>
      </c>
      <c r="N221" s="34" t="s">
        <v>555</v>
      </c>
      <c r="O221" s="40" t="str">
        <f t="shared" si="28"/>
        <v>Автономний обігрівач на Установку кранову КТА-18 на шасі МАЗ-533702 №АА 9314 ТХ</v>
      </c>
      <c r="P221" s="40" t="s">
        <v>1404</v>
      </c>
      <c r="Q221" s="40" t="e">
        <v>#N/A</v>
      </c>
      <c r="R221" s="40" t="e">
        <v>#N/A</v>
      </c>
      <c r="S221" s="27" t="e">
        <f>VLOOKUP(C221,'Список ТЗ'!$B$2:$B$457,1,FALSE)</f>
        <v>#N/A</v>
      </c>
      <c r="T221" s="27" t="e">
        <f>VLOOKUP(C221,'Список ТЗ'!$B$2:$E$457,2,FALSE)</f>
        <v>#N/A</v>
      </c>
      <c r="U221" s="27" t="e">
        <f>VLOOKUP(C221,'Список ТЗ'!$B$2:$E$457,3,FALSE)</f>
        <v>#N/A</v>
      </c>
      <c r="X221" s="27" t="e">
        <f>VLOOKUP(C221,'Перелік до списання'!$B$2:$B$207,1,FALSE)</f>
        <v>#N/A</v>
      </c>
    </row>
    <row r="222" spans="1:24" ht="44.1" customHeight="1" x14ac:dyDescent="0.2">
      <c r="A222" s="33">
        <v>76125</v>
      </c>
      <c r="B222" s="34" t="s">
        <v>1405</v>
      </c>
      <c r="C222" s="35" t="s">
        <v>1406</v>
      </c>
      <c r="D222" s="36">
        <v>105</v>
      </c>
      <c r="E222" s="34" t="s">
        <v>1381</v>
      </c>
      <c r="F222" s="35" t="s">
        <v>1382</v>
      </c>
      <c r="G222" s="43">
        <v>2594.1</v>
      </c>
      <c r="H222" s="37">
        <v>21.62</v>
      </c>
      <c r="I222" s="42">
        <v>2572.48</v>
      </c>
      <c r="J222" s="39" t="s">
        <v>1407</v>
      </c>
      <c r="K222" s="39" t="s">
        <v>553</v>
      </c>
      <c r="L222" s="36">
        <v>118</v>
      </c>
      <c r="M222" s="34" t="s">
        <v>554</v>
      </c>
      <c r="N222" s="34" t="s">
        <v>555</v>
      </c>
      <c r="O222" s="40" t="str">
        <f t="shared" si="28"/>
        <v>Опалювач автономний "Планар 44Д-24" на авт-ль ГАЗ-3309 спец.авар. №АА 9317 ТХ</v>
      </c>
      <c r="P222" s="40" t="s">
        <v>1408</v>
      </c>
      <c r="Q222" s="40" t="e">
        <v>#N/A</v>
      </c>
      <c r="R222" s="40" t="e">
        <v>#N/A</v>
      </c>
      <c r="S222" s="27" t="e">
        <f>VLOOKUP(C222,'Список ТЗ'!$B$2:$B$457,1,FALSE)</f>
        <v>#N/A</v>
      </c>
      <c r="T222" s="27" t="e">
        <f>VLOOKUP(C222,'Список ТЗ'!$B$2:$E$457,2,FALSE)</f>
        <v>#N/A</v>
      </c>
      <c r="U222" s="27" t="e">
        <f>VLOOKUP(C222,'Список ТЗ'!$B$2:$E$457,3,FALSE)</f>
        <v>#N/A</v>
      </c>
      <c r="X222" s="27" t="e">
        <f>VLOOKUP(C222,'Перелік до списання'!$B$2:$B$207,1,FALSE)</f>
        <v>#N/A</v>
      </c>
    </row>
    <row r="223" spans="1:24" ht="44.1" customHeight="1" x14ac:dyDescent="0.2">
      <c r="A223" s="33">
        <v>76126</v>
      </c>
      <c r="B223" s="34" t="s">
        <v>1409</v>
      </c>
      <c r="C223" s="35" t="s">
        <v>1410</v>
      </c>
      <c r="D223" s="36">
        <v>105</v>
      </c>
      <c r="E223" s="34" t="s">
        <v>1381</v>
      </c>
      <c r="F223" s="35" t="s">
        <v>1382</v>
      </c>
      <c r="G223" s="42">
        <v>2644.99</v>
      </c>
      <c r="H223" s="37">
        <v>22.04</v>
      </c>
      <c r="I223" s="42">
        <v>2622.95</v>
      </c>
      <c r="J223" s="39" t="s">
        <v>1411</v>
      </c>
      <c r="K223" s="39" t="s">
        <v>553</v>
      </c>
      <c r="L223" s="36">
        <v>118</v>
      </c>
      <c r="M223" s="34" t="s">
        <v>554</v>
      </c>
      <c r="N223" s="34" t="s">
        <v>555</v>
      </c>
      <c r="O223" s="40" t="str">
        <f t="shared" si="28"/>
        <v>Опалювач автономний "Планар 44Д-24" на авт-ль ГАЗ-3309 спец.авар. №АА 9335 ТХ</v>
      </c>
      <c r="P223" s="40" t="s">
        <v>1412</v>
      </c>
      <c r="Q223" s="40" t="e">
        <v>#N/A</v>
      </c>
      <c r="R223" s="40" t="e">
        <v>#N/A</v>
      </c>
      <c r="S223" s="27" t="e">
        <f>VLOOKUP(C223,'Список ТЗ'!$B$2:$B$457,1,FALSE)</f>
        <v>#N/A</v>
      </c>
      <c r="T223" s="27" t="e">
        <f>VLOOKUP(C223,'Список ТЗ'!$B$2:$E$457,2,FALSE)</f>
        <v>#N/A</v>
      </c>
      <c r="U223" s="27" t="e">
        <f>VLOOKUP(C223,'Список ТЗ'!$B$2:$E$457,3,FALSE)</f>
        <v>#N/A</v>
      </c>
      <c r="X223" s="27" t="e">
        <f>VLOOKUP(C223,'Перелік до списання'!$B$2:$B$207,1,FALSE)</f>
        <v>#N/A</v>
      </c>
    </row>
    <row r="224" spans="1:24" ht="21.95" customHeight="1" x14ac:dyDescent="0.2">
      <c r="A224" s="33">
        <v>76127</v>
      </c>
      <c r="B224" s="34" t="s">
        <v>1413</v>
      </c>
      <c r="C224" s="35" t="s">
        <v>1414</v>
      </c>
      <c r="D224" s="36">
        <v>105</v>
      </c>
      <c r="E224" s="34" t="s">
        <v>1381</v>
      </c>
      <c r="F224" s="35" t="s">
        <v>1382</v>
      </c>
      <c r="G224" s="37">
        <v>0.01</v>
      </c>
      <c r="H224" s="38">
        <v>0</v>
      </c>
      <c r="I224" s="37">
        <v>0.01</v>
      </c>
      <c r="J224" s="39" t="s">
        <v>449</v>
      </c>
      <c r="K224" s="39" t="s">
        <v>553</v>
      </c>
      <c r="L224" s="36">
        <v>118</v>
      </c>
      <c r="M224" s="34" t="s">
        <v>554</v>
      </c>
      <c r="N224" s="34" t="s">
        <v>555</v>
      </c>
      <c r="O224" s="40" t="str">
        <f t="shared" si="28"/>
        <v>Установка автопідйомника ГАЗ-3309 №АА 9346 ТХ</v>
      </c>
      <c r="P224" s="40" t="s">
        <v>1415</v>
      </c>
      <c r="Q224" s="40" t="e">
        <v>#N/A</v>
      </c>
      <c r="R224" s="40" t="e">
        <v>#N/A</v>
      </c>
      <c r="S224" s="27" t="e">
        <f>VLOOKUP(C224,'Список ТЗ'!$B$2:$B$457,1,FALSE)</f>
        <v>#N/A</v>
      </c>
      <c r="T224" s="27" t="e">
        <f>VLOOKUP(C224,'Список ТЗ'!$B$2:$E$457,2,FALSE)</f>
        <v>#N/A</v>
      </c>
      <c r="U224" s="27" t="e">
        <f>VLOOKUP(C224,'Список ТЗ'!$B$2:$E$457,3,FALSE)</f>
        <v>#N/A</v>
      </c>
      <c r="X224" s="27" t="e">
        <f>VLOOKUP(C224,'Перелік до списання'!$B$2:$B$207,1,FALSE)</f>
        <v>#N/A</v>
      </c>
    </row>
    <row r="225" spans="1:24" ht="33" customHeight="1" x14ac:dyDescent="0.2">
      <c r="A225" s="33">
        <v>76129</v>
      </c>
      <c r="B225" s="34" t="s">
        <v>1416</v>
      </c>
      <c r="C225" s="35" t="s">
        <v>1417</v>
      </c>
      <c r="D225" s="36">
        <v>105</v>
      </c>
      <c r="E225" s="34" t="s">
        <v>1381</v>
      </c>
      <c r="F225" s="35" t="s">
        <v>1382</v>
      </c>
      <c r="G225" s="42">
        <v>3293.52</v>
      </c>
      <c r="H225" s="37">
        <v>27.45</v>
      </c>
      <c r="I225" s="42">
        <v>3266.07</v>
      </c>
      <c r="J225" s="39" t="s">
        <v>451</v>
      </c>
      <c r="K225" s="39" t="s">
        <v>553</v>
      </c>
      <c r="L225" s="36">
        <v>118</v>
      </c>
      <c r="M225" s="34" t="s">
        <v>554</v>
      </c>
      <c r="N225" s="34" t="s">
        <v>555</v>
      </c>
      <c r="O225" s="40" t="str">
        <f t="shared" si="28"/>
        <v>Автономний обігрівач на Автомобіль  спец. Газ-3309  №АА 9306 ТХ</v>
      </c>
      <c r="P225" s="40" t="s">
        <v>1418</v>
      </c>
      <c r="Q225" s="40" t="e">
        <v>#N/A</v>
      </c>
      <c r="R225" s="40" t="e">
        <v>#N/A</v>
      </c>
      <c r="S225" s="27" t="e">
        <f>VLOOKUP(C225,'Список ТЗ'!$B$2:$B$457,1,FALSE)</f>
        <v>#N/A</v>
      </c>
      <c r="T225" s="27" t="e">
        <f>VLOOKUP(C225,'Список ТЗ'!$B$2:$E$457,2,FALSE)</f>
        <v>#N/A</v>
      </c>
      <c r="U225" s="27" t="e">
        <f>VLOOKUP(C225,'Список ТЗ'!$B$2:$E$457,3,FALSE)</f>
        <v>#N/A</v>
      </c>
      <c r="X225" s="27" t="e">
        <f>VLOOKUP(C225,'Перелік до списання'!$B$2:$B$207,1,FALSE)</f>
        <v>#N/A</v>
      </c>
    </row>
    <row r="226" spans="1:24" ht="33" customHeight="1" x14ac:dyDescent="0.2">
      <c r="A226" s="33">
        <v>76136</v>
      </c>
      <c r="B226" s="34" t="s">
        <v>1419</v>
      </c>
      <c r="C226" s="35" t="s">
        <v>1420</v>
      </c>
      <c r="D226" s="36">
        <v>105</v>
      </c>
      <c r="E226" s="34" t="s">
        <v>1381</v>
      </c>
      <c r="F226" s="35" t="s">
        <v>1382</v>
      </c>
      <c r="G226" s="42">
        <v>8512.18</v>
      </c>
      <c r="H226" s="37">
        <v>70.930000000000007</v>
      </c>
      <c r="I226" s="42">
        <v>8441.25</v>
      </c>
      <c r="J226" s="39" t="s">
        <v>577</v>
      </c>
      <c r="K226" s="39" t="s">
        <v>553</v>
      </c>
      <c r="L226" s="36">
        <v>118</v>
      </c>
      <c r="M226" s="34" t="s">
        <v>554</v>
      </c>
      <c r="N226" s="34" t="s">
        <v>555</v>
      </c>
      <c r="O226" s="40" t="str">
        <f t="shared" si="28"/>
        <v>Автономний опалювач ГАЗ-3309 ТК-G-3309 держ. № АА 9318 ТХ</v>
      </c>
      <c r="P226" s="40" t="s">
        <v>1421</v>
      </c>
      <c r="Q226" s="40" t="e">
        <v>#N/A</v>
      </c>
      <c r="R226" s="40" t="e">
        <v>#N/A</v>
      </c>
      <c r="S226" s="27" t="e">
        <f>VLOOKUP(C226,'Список ТЗ'!$B$2:$B$457,1,FALSE)</f>
        <v>#N/A</v>
      </c>
      <c r="T226" s="27" t="e">
        <f>VLOOKUP(C226,'Список ТЗ'!$B$2:$E$457,2,FALSE)</f>
        <v>#N/A</v>
      </c>
      <c r="U226" s="27" t="e">
        <f>VLOOKUP(C226,'Список ТЗ'!$B$2:$E$457,3,FALSE)</f>
        <v>#N/A</v>
      </c>
      <c r="X226" s="27" t="e">
        <f>VLOOKUP(C226,'Перелік до списання'!$B$2:$B$207,1,FALSE)</f>
        <v>#N/A</v>
      </c>
    </row>
    <row r="227" spans="1:24" ht="33" customHeight="1" x14ac:dyDescent="0.2">
      <c r="A227" s="33">
        <v>76138</v>
      </c>
      <c r="B227" s="34" t="s">
        <v>1422</v>
      </c>
      <c r="C227" s="35" t="s">
        <v>1423</v>
      </c>
      <c r="D227" s="36">
        <v>105</v>
      </c>
      <c r="E227" s="34" t="s">
        <v>1381</v>
      </c>
      <c r="F227" s="35" t="s">
        <v>1382</v>
      </c>
      <c r="G227" s="42">
        <v>8512.18</v>
      </c>
      <c r="H227" s="37">
        <v>70.930000000000007</v>
      </c>
      <c r="I227" s="42">
        <v>8441.25</v>
      </c>
      <c r="J227" s="39" t="s">
        <v>577</v>
      </c>
      <c r="K227" s="39" t="s">
        <v>553</v>
      </c>
      <c r="L227" s="36">
        <v>118</v>
      </c>
      <c r="M227" s="34" t="s">
        <v>554</v>
      </c>
      <c r="N227" s="34" t="s">
        <v>555</v>
      </c>
      <c r="O227" s="40" t="str">
        <f t="shared" si="28"/>
        <v>Автономний опалювач ГАЗ-3309 ТК-G-3309 держ. № АА 9324 ТХ</v>
      </c>
      <c r="P227" s="40" t="s">
        <v>1424</v>
      </c>
      <c r="Q227" s="40" t="e">
        <v>#N/A</v>
      </c>
      <c r="R227" s="40" t="e">
        <v>#N/A</v>
      </c>
      <c r="S227" s="27" t="e">
        <f>VLOOKUP(C227,'Список ТЗ'!$B$2:$B$457,1,FALSE)</f>
        <v>#N/A</v>
      </c>
      <c r="T227" s="27" t="e">
        <f>VLOOKUP(C227,'Список ТЗ'!$B$2:$E$457,2,FALSE)</f>
        <v>#N/A</v>
      </c>
      <c r="U227" s="27" t="e">
        <f>VLOOKUP(C227,'Список ТЗ'!$B$2:$E$457,3,FALSE)</f>
        <v>#N/A</v>
      </c>
      <c r="X227" s="27" t="e">
        <f>VLOOKUP(C227,'Перелік до списання'!$B$2:$B$207,1,FALSE)</f>
        <v>#N/A</v>
      </c>
    </row>
    <row r="228" spans="1:24" ht="56.1" customHeight="1" x14ac:dyDescent="0.2">
      <c r="A228" s="33">
        <v>76145</v>
      </c>
      <c r="B228" s="34" t="s">
        <v>1425</v>
      </c>
      <c r="C228" s="35" t="s">
        <v>1426</v>
      </c>
      <c r="D228" s="36">
        <v>105</v>
      </c>
      <c r="E228" s="34" t="s">
        <v>1381</v>
      </c>
      <c r="F228" s="35" t="s">
        <v>1382</v>
      </c>
      <c r="G228" s="43">
        <v>6128.5</v>
      </c>
      <c r="H228" s="37">
        <v>51.07</v>
      </c>
      <c r="I228" s="42">
        <v>6077.43</v>
      </c>
      <c r="J228" s="39" t="s">
        <v>1061</v>
      </c>
      <c r="K228" s="39" t="s">
        <v>553</v>
      </c>
      <c r="L228" s="36">
        <v>118</v>
      </c>
      <c r="M228" s="34" t="s">
        <v>554</v>
      </c>
      <c r="N228" s="34" t="s">
        <v>555</v>
      </c>
      <c r="O228" s="40" t="str">
        <f t="shared" si="28"/>
        <v>Передпусковий дизельний підігрівач ТЕПЛ1 ОСТАР 14ТС-10-М5 на спец.автомоб.МАЗ-4371Р2,д.н. АА9325 ТХ</v>
      </c>
      <c r="P228" s="40" t="s">
        <v>1427</v>
      </c>
      <c r="Q228" s="40" t="e">
        <v>#N/A</v>
      </c>
      <c r="R228" s="40" t="e">
        <v>#N/A</v>
      </c>
      <c r="S228" s="27" t="e">
        <f>VLOOKUP(C228,'Список ТЗ'!$B$2:$B$457,1,FALSE)</f>
        <v>#N/A</v>
      </c>
      <c r="T228" s="27" t="e">
        <f>VLOOKUP(C228,'Список ТЗ'!$B$2:$E$457,2,FALSE)</f>
        <v>#N/A</v>
      </c>
      <c r="U228" s="27" t="e">
        <f>VLOOKUP(C228,'Список ТЗ'!$B$2:$E$457,3,FALSE)</f>
        <v>#N/A</v>
      </c>
      <c r="X228" s="27" t="e">
        <f>VLOOKUP(C228,'Перелік до списання'!$B$2:$B$207,1,FALSE)</f>
        <v>#N/A</v>
      </c>
    </row>
    <row r="229" spans="1:24" ht="56.1" customHeight="1" x14ac:dyDescent="0.2">
      <c r="A229" s="33">
        <v>76146</v>
      </c>
      <c r="B229" s="34" t="s">
        <v>1428</v>
      </c>
      <c r="C229" s="35" t="s">
        <v>1429</v>
      </c>
      <c r="D229" s="36">
        <v>105</v>
      </c>
      <c r="E229" s="34" t="s">
        <v>1381</v>
      </c>
      <c r="F229" s="35" t="s">
        <v>1382</v>
      </c>
      <c r="G229" s="42">
        <v>8033.84</v>
      </c>
      <c r="H229" s="37">
        <v>66.95</v>
      </c>
      <c r="I229" s="42">
        <v>7966.89</v>
      </c>
      <c r="J229" s="39" t="s">
        <v>1061</v>
      </c>
      <c r="K229" s="39" t="s">
        <v>553</v>
      </c>
      <c r="L229" s="36">
        <v>118</v>
      </c>
      <c r="M229" s="34" t="s">
        <v>554</v>
      </c>
      <c r="N229" s="34" t="s">
        <v>555</v>
      </c>
      <c r="O229" s="40" t="str">
        <f t="shared" si="28"/>
        <v>Автономний опалювач марки Eberspaxher Airtronic D2 на спец.автомобілі МАЗ-4371Р2, д.н. АА 9325 ТХ</v>
      </c>
      <c r="P229" s="40" t="s">
        <v>1430</v>
      </c>
      <c r="Q229" s="40" t="e">
        <v>#N/A</v>
      </c>
      <c r="R229" s="40" t="e">
        <v>#N/A</v>
      </c>
      <c r="S229" s="27" t="e">
        <f>VLOOKUP(C229,'Список ТЗ'!$B$2:$B$457,1,FALSE)</f>
        <v>#N/A</v>
      </c>
      <c r="T229" s="27" t="e">
        <f>VLOOKUP(C229,'Список ТЗ'!$B$2:$E$457,2,FALSE)</f>
        <v>#N/A</v>
      </c>
      <c r="U229" s="27" t="e">
        <f>VLOOKUP(C229,'Список ТЗ'!$B$2:$E$457,3,FALSE)</f>
        <v>#N/A</v>
      </c>
      <c r="X229" s="27" t="e">
        <f>VLOOKUP(C229,'Перелік до списання'!$B$2:$B$207,1,FALSE)</f>
        <v>#N/A</v>
      </c>
    </row>
    <row r="230" spans="1:24" ht="56.1" customHeight="1" x14ac:dyDescent="0.2">
      <c r="A230" s="33">
        <v>76147</v>
      </c>
      <c r="B230" s="34" t="s">
        <v>1431</v>
      </c>
      <c r="C230" s="35" t="s">
        <v>1432</v>
      </c>
      <c r="D230" s="36">
        <v>105</v>
      </c>
      <c r="E230" s="34" t="s">
        <v>1381</v>
      </c>
      <c r="F230" s="35" t="s">
        <v>1382</v>
      </c>
      <c r="G230" s="42">
        <v>5468.04</v>
      </c>
      <c r="H230" s="37">
        <v>45.57</v>
      </c>
      <c r="I230" s="42">
        <v>5422.47</v>
      </c>
      <c r="J230" s="39" t="s">
        <v>593</v>
      </c>
      <c r="K230" s="39" t="s">
        <v>553</v>
      </c>
      <c r="L230" s="36">
        <v>118</v>
      </c>
      <c r="M230" s="34" t="s">
        <v>554</v>
      </c>
      <c r="N230" s="34" t="s">
        <v>555</v>
      </c>
      <c r="O230" s="40" t="str">
        <f t="shared" si="28"/>
        <v>Передпусковий рідинний підігрівач 14ТС-10 на автом спец.авар рем-техн.майстер КАМАЗ-43253 АА 9365 ТХ</v>
      </c>
      <c r="P230" s="40" t="s">
        <v>1433</v>
      </c>
      <c r="Q230" s="40" t="e">
        <v>#N/A</v>
      </c>
      <c r="R230" s="40" t="e">
        <v>#N/A</v>
      </c>
      <c r="S230" s="27" t="e">
        <f>VLOOKUP(C230,'Список ТЗ'!$B$2:$B$457,1,FALSE)</f>
        <v>#N/A</v>
      </c>
      <c r="T230" s="27" t="e">
        <f>VLOOKUP(C230,'Список ТЗ'!$B$2:$E$457,2,FALSE)</f>
        <v>#N/A</v>
      </c>
      <c r="U230" s="27" t="e">
        <f>VLOOKUP(C230,'Список ТЗ'!$B$2:$E$457,3,FALSE)</f>
        <v>#N/A</v>
      </c>
      <c r="X230" s="27" t="e">
        <f>VLOOKUP(C230,'Перелік до списання'!$B$2:$B$207,1,FALSE)</f>
        <v>#N/A</v>
      </c>
    </row>
    <row r="231" spans="1:24" ht="56.1" customHeight="1" x14ac:dyDescent="0.2">
      <c r="A231" s="33">
        <v>76148</v>
      </c>
      <c r="B231" s="34" t="s">
        <v>1434</v>
      </c>
      <c r="C231" s="35" t="s">
        <v>1435</v>
      </c>
      <c r="D231" s="36">
        <v>105</v>
      </c>
      <c r="E231" s="34" t="s">
        <v>1381</v>
      </c>
      <c r="F231" s="35" t="s">
        <v>1382</v>
      </c>
      <c r="G231" s="42">
        <v>6531.84</v>
      </c>
      <c r="H231" s="37">
        <v>54.43</v>
      </c>
      <c r="I231" s="42">
        <v>6477.41</v>
      </c>
      <c r="J231" s="39" t="s">
        <v>600</v>
      </c>
      <c r="K231" s="39" t="s">
        <v>553</v>
      </c>
      <c r="L231" s="36">
        <v>118</v>
      </c>
      <c r="M231" s="34" t="s">
        <v>554</v>
      </c>
      <c r="N231" s="34" t="s">
        <v>555</v>
      </c>
      <c r="O231" s="40" t="str">
        <f t="shared" si="28"/>
        <v>Передпусковий рідинний підігрівач 14ТС-10 на автом спец.авар рем-техн.майстер КАМАЗ-43253 АА 9368 ТХ</v>
      </c>
      <c r="P231" s="40" t="s">
        <v>1436</v>
      </c>
      <c r="Q231" s="40" t="e">
        <v>#N/A</v>
      </c>
      <c r="R231" s="40" t="e">
        <v>#N/A</v>
      </c>
      <c r="S231" s="27" t="e">
        <f>VLOOKUP(C231,'Список ТЗ'!$B$2:$B$457,1,FALSE)</f>
        <v>#N/A</v>
      </c>
      <c r="T231" s="27" t="e">
        <f>VLOOKUP(C231,'Список ТЗ'!$B$2:$E$457,2,FALSE)</f>
        <v>#N/A</v>
      </c>
      <c r="U231" s="27" t="e">
        <f>VLOOKUP(C231,'Список ТЗ'!$B$2:$E$457,3,FALSE)</f>
        <v>#N/A</v>
      </c>
      <c r="X231" s="27" t="e">
        <f>VLOOKUP(C231,'Перелік до списання'!$B$2:$B$207,1,FALSE)</f>
        <v>#N/A</v>
      </c>
    </row>
    <row r="232" spans="1:24" ht="44.1" customHeight="1" x14ac:dyDescent="0.2">
      <c r="A232" s="33">
        <v>136968</v>
      </c>
      <c r="B232" s="34" t="s">
        <v>1437</v>
      </c>
      <c r="C232" s="35" t="s">
        <v>1438</v>
      </c>
      <c r="D232" s="36">
        <v>105</v>
      </c>
      <c r="E232" s="34" t="s">
        <v>1381</v>
      </c>
      <c r="F232" s="35" t="s">
        <v>1382</v>
      </c>
      <c r="G232" s="42">
        <v>1275778.82</v>
      </c>
      <c r="H232" s="42">
        <v>14834.64</v>
      </c>
      <c r="I232" s="42">
        <v>1260944.18</v>
      </c>
      <c r="J232" s="39" t="s">
        <v>1061</v>
      </c>
      <c r="K232" s="39" t="s">
        <v>553</v>
      </c>
      <c r="L232" s="36">
        <v>84</v>
      </c>
      <c r="M232" s="34" t="s">
        <v>554</v>
      </c>
      <c r="N232" s="34" t="s">
        <v>555</v>
      </c>
      <c r="O232" s="40" t="str">
        <f t="shared" si="28"/>
        <v>Шасі автомобільне марки МАЗ-4371Р2 з кузовом-фургоном. д.н. АА 9325 ТХ</v>
      </c>
      <c r="P232" s="40" t="s">
        <v>1439</v>
      </c>
      <c r="Q232" s="40" t="e">
        <v>#N/A</v>
      </c>
      <c r="R232" s="40" t="e">
        <v>#N/A</v>
      </c>
      <c r="S232" s="27" t="e">
        <f>VLOOKUP(C232,'Список ТЗ'!$B$2:$B$457,1,FALSE)</f>
        <v>#N/A</v>
      </c>
      <c r="T232" s="27" t="e">
        <f>VLOOKUP(C232,'Список ТЗ'!$B$2:$E$457,2,FALSE)</f>
        <v>#N/A</v>
      </c>
      <c r="U232" s="27" t="e">
        <f>VLOOKUP(C232,'Список ТЗ'!$B$2:$E$457,3,FALSE)</f>
        <v>#N/A</v>
      </c>
      <c r="X232" s="27" t="e">
        <f>VLOOKUP(C232,'Перелік до списання'!$B$2:$B$207,1,FALSE)</f>
        <v>#N/A</v>
      </c>
    </row>
    <row r="233" spans="1:24" ht="33" customHeight="1" x14ac:dyDescent="0.2">
      <c r="A233" s="33">
        <v>136969</v>
      </c>
      <c r="B233" s="34" t="s">
        <v>1440</v>
      </c>
      <c r="C233" s="35" t="s">
        <v>1441</v>
      </c>
      <c r="D233" s="36">
        <v>105</v>
      </c>
      <c r="E233" s="34" t="s">
        <v>1381</v>
      </c>
      <c r="F233" s="35" t="s">
        <v>1382</v>
      </c>
      <c r="G233" s="42">
        <v>554445.81999999995</v>
      </c>
      <c r="H233" s="42">
        <v>9240.76</v>
      </c>
      <c r="I233" s="42">
        <v>545205.06000000006</v>
      </c>
      <c r="J233" s="39" t="s">
        <v>623</v>
      </c>
      <c r="K233" s="39" t="s">
        <v>553</v>
      </c>
      <c r="L233" s="36">
        <v>58</v>
      </c>
      <c r="M233" s="34" t="s">
        <v>554</v>
      </c>
      <c r="N233" s="34" t="s">
        <v>555</v>
      </c>
      <c r="O233" s="40" t="str">
        <f t="shared" si="28"/>
        <v>ШАСІ БАЗОВЕ КАМАЗ-43253. державний номер АА 9365 ТХ</v>
      </c>
      <c r="P233" s="40" t="s">
        <v>1442</v>
      </c>
      <c r="Q233" s="40" t="e">
        <v>#N/A</v>
      </c>
      <c r="R233" s="40" t="e">
        <v>#N/A</v>
      </c>
      <c r="S233" s="27" t="e">
        <f>VLOOKUP(C233,'Список ТЗ'!$B$2:$B$457,1,FALSE)</f>
        <v>#N/A</v>
      </c>
      <c r="T233" s="27" t="e">
        <f>VLOOKUP(C233,'Список ТЗ'!$B$2:$E$457,2,FALSE)</f>
        <v>#N/A</v>
      </c>
      <c r="U233" s="27" t="e">
        <f>VLOOKUP(C233,'Список ТЗ'!$B$2:$E$457,3,FALSE)</f>
        <v>#N/A</v>
      </c>
      <c r="X233" s="27" t="e">
        <f>VLOOKUP(C233,'Перелік до списання'!$B$2:$B$207,1,FALSE)</f>
        <v>#N/A</v>
      </c>
    </row>
    <row r="234" spans="1:24" ht="33" customHeight="1" x14ac:dyDescent="0.2">
      <c r="A234" s="33">
        <v>136970</v>
      </c>
      <c r="B234" s="34" t="s">
        <v>1443</v>
      </c>
      <c r="C234" s="35" t="s">
        <v>1444</v>
      </c>
      <c r="D234" s="36">
        <v>105</v>
      </c>
      <c r="E234" s="34" t="s">
        <v>1381</v>
      </c>
      <c r="F234" s="35" t="s">
        <v>1382</v>
      </c>
      <c r="G234" s="42">
        <v>554445.81999999995</v>
      </c>
      <c r="H234" s="42">
        <v>9240.76</v>
      </c>
      <c r="I234" s="42">
        <v>545205.06000000006</v>
      </c>
      <c r="J234" s="39" t="s">
        <v>623</v>
      </c>
      <c r="K234" s="39" t="s">
        <v>553</v>
      </c>
      <c r="L234" s="36">
        <v>58</v>
      </c>
      <c r="M234" s="34" t="s">
        <v>554</v>
      </c>
      <c r="N234" s="34" t="s">
        <v>555</v>
      </c>
      <c r="O234" s="40" t="str">
        <f t="shared" si="28"/>
        <v>ШАСІ БАЗОВЕ КАМАЗ-43253. державний номер АА 9368 ТХ</v>
      </c>
      <c r="P234" s="40" t="s">
        <v>1445</v>
      </c>
      <c r="Q234" s="40" t="e">
        <v>#N/A</v>
      </c>
      <c r="R234" s="40" t="e">
        <v>#N/A</v>
      </c>
      <c r="S234" s="27" t="e">
        <f>VLOOKUP(C234,'Список ТЗ'!$B$2:$B$457,1,FALSE)</f>
        <v>#N/A</v>
      </c>
      <c r="T234" s="27" t="e">
        <f>VLOOKUP(C234,'Список ТЗ'!$B$2:$E$457,2,FALSE)</f>
        <v>#N/A</v>
      </c>
      <c r="U234" s="27" t="e">
        <f>VLOOKUP(C234,'Список ТЗ'!$B$2:$E$457,3,FALSE)</f>
        <v>#N/A</v>
      </c>
      <c r="X234" s="27" t="e">
        <f>VLOOKUP(C234,'Перелік до списання'!$B$2:$B$207,1,FALSE)</f>
        <v>#N/A</v>
      </c>
    </row>
    <row r="235" spans="1:24" ht="33" customHeight="1" x14ac:dyDescent="0.2">
      <c r="A235" s="33">
        <v>136971</v>
      </c>
      <c r="B235" s="34" t="s">
        <v>1446</v>
      </c>
      <c r="C235" s="35" t="s">
        <v>1447</v>
      </c>
      <c r="D235" s="36">
        <v>105</v>
      </c>
      <c r="E235" s="34" t="s">
        <v>1381</v>
      </c>
      <c r="F235" s="35" t="s">
        <v>1382</v>
      </c>
      <c r="G235" s="42">
        <v>431362.82</v>
      </c>
      <c r="H235" s="42">
        <v>6957.46</v>
      </c>
      <c r="I235" s="42">
        <v>424405.36</v>
      </c>
      <c r="J235" s="39" t="s">
        <v>634</v>
      </c>
      <c r="K235" s="39" t="s">
        <v>553</v>
      </c>
      <c r="L235" s="36">
        <v>60</v>
      </c>
      <c r="M235" s="34" t="s">
        <v>554</v>
      </c>
      <c r="N235" s="34" t="s">
        <v>555</v>
      </c>
      <c r="O235" s="40" t="str">
        <f t="shared" si="28"/>
        <v>АВТОМОБІЛЬ СПЕЦ. ГАЗ-3309 ТК-G-3309 держ. № АА 9324 ТХ</v>
      </c>
      <c r="P235" s="40" t="s">
        <v>1448</v>
      </c>
      <c r="Q235" s="40" t="e">
        <v>#N/A</v>
      </c>
      <c r="R235" s="40" t="e">
        <v>#N/A</v>
      </c>
      <c r="S235" s="27" t="e">
        <f>VLOOKUP(C235,'Список ТЗ'!$B$2:$B$457,1,FALSE)</f>
        <v>#N/A</v>
      </c>
      <c r="T235" s="27" t="e">
        <f>VLOOKUP(C235,'Список ТЗ'!$B$2:$E$457,2,FALSE)</f>
        <v>#N/A</v>
      </c>
      <c r="U235" s="27" t="e">
        <f>VLOOKUP(C235,'Список ТЗ'!$B$2:$E$457,3,FALSE)</f>
        <v>#N/A</v>
      </c>
      <c r="X235" s="27" t="e">
        <f>VLOOKUP(C235,'Перелік до списання'!$B$2:$B$207,1,FALSE)</f>
        <v>#N/A</v>
      </c>
    </row>
    <row r="236" spans="1:24" ht="33" customHeight="1" x14ac:dyDescent="0.2">
      <c r="A236" s="33">
        <v>136972</v>
      </c>
      <c r="B236" s="34" t="s">
        <v>1449</v>
      </c>
      <c r="C236" s="35" t="s">
        <v>1450</v>
      </c>
      <c r="D236" s="36">
        <v>105</v>
      </c>
      <c r="E236" s="34" t="s">
        <v>1381</v>
      </c>
      <c r="F236" s="35" t="s">
        <v>1382</v>
      </c>
      <c r="G236" s="42">
        <v>431362.82</v>
      </c>
      <c r="H236" s="42">
        <v>6957.46</v>
      </c>
      <c r="I236" s="42">
        <v>424405.36</v>
      </c>
      <c r="J236" s="39" t="s">
        <v>644</v>
      </c>
      <c r="K236" s="39" t="s">
        <v>553</v>
      </c>
      <c r="L236" s="36">
        <v>60</v>
      </c>
      <c r="M236" s="34" t="s">
        <v>554</v>
      </c>
      <c r="N236" s="34" t="s">
        <v>555</v>
      </c>
      <c r="O236" s="40" t="str">
        <f t="shared" si="28"/>
        <v>АВТОМОБІЛЬ СПЕЦ. ГАЗ-3309 ТК-G-3309 держ. № АА 9318 ТХ</v>
      </c>
      <c r="P236" s="40" t="s">
        <v>1451</v>
      </c>
      <c r="Q236" s="40" t="e">
        <v>#N/A</v>
      </c>
      <c r="R236" s="40" t="e">
        <v>#N/A</v>
      </c>
      <c r="S236" s="27" t="e">
        <f>VLOOKUP(C236,'Список ТЗ'!$B$2:$B$457,1,FALSE)</f>
        <v>#N/A</v>
      </c>
      <c r="T236" s="27" t="e">
        <f>VLOOKUP(C236,'Список ТЗ'!$B$2:$E$457,2,FALSE)</f>
        <v>#N/A</v>
      </c>
      <c r="U236" s="27" t="e">
        <f>VLOOKUP(C236,'Список ТЗ'!$B$2:$E$457,3,FALSE)</f>
        <v>#N/A</v>
      </c>
      <c r="X236" s="27" t="e">
        <f>VLOOKUP(C236,'Перелік до списання'!$B$2:$B$207,1,FALSE)</f>
        <v>#N/A</v>
      </c>
    </row>
    <row r="237" spans="1:24" ht="21.95" customHeight="1" x14ac:dyDescent="0.2">
      <c r="A237" s="33">
        <v>136973</v>
      </c>
      <c r="B237" s="34" t="s">
        <v>1452</v>
      </c>
      <c r="C237" s="35" t="s">
        <v>1453</v>
      </c>
      <c r="D237" s="36">
        <v>105</v>
      </c>
      <c r="E237" s="34" t="s">
        <v>1381</v>
      </c>
      <c r="F237" s="35" t="s">
        <v>1382</v>
      </c>
      <c r="G237" s="42">
        <v>82195.820000000007</v>
      </c>
      <c r="H237" s="42">
        <v>1369.93</v>
      </c>
      <c r="I237" s="42">
        <v>80825.89</v>
      </c>
      <c r="J237" s="39" t="s">
        <v>1454</v>
      </c>
      <c r="K237" s="39" t="s">
        <v>553</v>
      </c>
      <c r="L237" s="36">
        <v>58</v>
      </c>
      <c r="M237" s="34" t="s">
        <v>554</v>
      </c>
      <c r="N237" s="34" t="s">
        <v>555</v>
      </c>
      <c r="O237" s="40" t="str">
        <f t="shared" si="28"/>
        <v>ГАЗ-2752  «Соболь» №  АА 9315 ТХ</v>
      </c>
      <c r="P237" s="40" t="s">
        <v>1455</v>
      </c>
      <c r="Q237" s="40" t="e">
        <v>#N/A</v>
      </c>
      <c r="R237" s="40" t="e">
        <v>#N/A</v>
      </c>
      <c r="S237" s="27" t="e">
        <f>VLOOKUP(C237,'Список ТЗ'!$B$2:$B$457,1,FALSE)</f>
        <v>#N/A</v>
      </c>
      <c r="T237" s="27" t="e">
        <f>VLOOKUP(C237,'Список ТЗ'!$B$2:$E$457,2,FALSE)</f>
        <v>#N/A</v>
      </c>
      <c r="U237" s="27" t="e">
        <f>VLOOKUP(C237,'Список ТЗ'!$B$2:$E$457,3,FALSE)</f>
        <v>#N/A</v>
      </c>
      <c r="X237" s="27" t="e">
        <f>VLOOKUP(C237,'Перелік до списання'!$B$2:$B$207,1,FALSE)</f>
        <v>#N/A</v>
      </c>
    </row>
    <row r="238" spans="1:24" ht="33" customHeight="1" x14ac:dyDescent="0.2">
      <c r="A238" s="33">
        <v>136974</v>
      </c>
      <c r="B238" s="34" t="s">
        <v>1456</v>
      </c>
      <c r="C238" s="35" t="s">
        <v>1457</v>
      </c>
      <c r="D238" s="36">
        <v>105</v>
      </c>
      <c r="E238" s="34" t="s">
        <v>1381</v>
      </c>
      <c r="F238" s="35" t="s">
        <v>1382</v>
      </c>
      <c r="G238" s="42">
        <v>91195.82</v>
      </c>
      <c r="H238" s="42">
        <v>1519.93</v>
      </c>
      <c r="I238" s="42">
        <v>89675.89</v>
      </c>
      <c r="J238" s="39" t="s">
        <v>449</v>
      </c>
      <c r="K238" s="39" t="s">
        <v>553</v>
      </c>
      <c r="L238" s="36">
        <v>58</v>
      </c>
      <c r="M238" s="34" t="s">
        <v>554</v>
      </c>
      <c r="N238" s="34" t="s">
        <v>555</v>
      </c>
      <c r="O238" s="40" t="str">
        <f t="shared" si="28"/>
        <v>ГАЗ-2705 вант.спец.авар.№АА 9374 ТХ</v>
      </c>
      <c r="P238" s="40" t="s">
        <v>1458</v>
      </c>
      <c r="Q238" s="40" t="s">
        <v>1459</v>
      </c>
      <c r="R238" s="40" t="s">
        <v>1460</v>
      </c>
      <c r="S238" s="27" t="str">
        <f>VLOOKUP(C238,'Список ТЗ'!$B$2:$E$457,4,FALSE)</f>
        <v>ГАЗ-2705</v>
      </c>
      <c r="T238" s="27" t="str">
        <f>VLOOKUP(C238,'Список ТЗ'!$B$2:$E$457,2,FALSE)</f>
        <v>АА 9374 ТХ</v>
      </c>
      <c r="U238" s="27" t="str">
        <f>VLOOKUP(C238,'Список ТЗ'!$B$2:$E$457,3,FALSE)</f>
        <v>АА 6536 КІ</v>
      </c>
      <c r="V238" s="27">
        <f t="shared" ref="V238:V245" si="31">SEARCH(Q238,P238)</f>
        <v>25</v>
      </c>
      <c r="W238" s="27">
        <f t="shared" ref="W238:W245" si="32">LEN(Q238)</f>
        <v>8</v>
      </c>
      <c r="X238" s="27" t="e">
        <f>VLOOKUP(C238,'Перелік до списання'!$B$2:$B$207,1,FALSE)</f>
        <v>#N/A</v>
      </c>
    </row>
    <row r="239" spans="1:24" ht="33" customHeight="1" x14ac:dyDescent="0.2">
      <c r="A239" s="33">
        <v>136975</v>
      </c>
      <c r="B239" s="34" t="s">
        <v>1461</v>
      </c>
      <c r="C239" s="35" t="s">
        <v>1462</v>
      </c>
      <c r="D239" s="36">
        <v>105</v>
      </c>
      <c r="E239" s="34" t="s">
        <v>1381</v>
      </c>
      <c r="F239" s="35" t="s">
        <v>1382</v>
      </c>
      <c r="G239" s="42">
        <v>465695.82</v>
      </c>
      <c r="H239" s="43">
        <v>7761.6</v>
      </c>
      <c r="I239" s="42">
        <v>457934.22</v>
      </c>
      <c r="J239" s="39" t="s">
        <v>449</v>
      </c>
      <c r="K239" s="39" t="s">
        <v>553</v>
      </c>
      <c r="L239" s="36">
        <v>58</v>
      </c>
      <c r="M239" s="34" t="s">
        <v>554</v>
      </c>
      <c r="N239" s="34" t="s">
        <v>555</v>
      </c>
      <c r="O239" s="40" t="str">
        <f t="shared" si="28"/>
        <v>ГАЗ-2705 вант.спец.авар.№АА 9402 ТХ</v>
      </c>
      <c r="P239" s="40" t="s">
        <v>1463</v>
      </c>
      <c r="Q239" s="40" t="s">
        <v>1464</v>
      </c>
      <c r="R239" s="40" t="s">
        <v>1465</v>
      </c>
      <c r="S239" s="27" t="str">
        <f>VLOOKUP(C239,'Список ТЗ'!$B$2:$E$457,4,FALSE)</f>
        <v>ГАЗ-2705</v>
      </c>
      <c r="T239" s="27" t="str">
        <f>VLOOKUP(C239,'Список ТЗ'!$B$2:$E$457,2,FALSE)</f>
        <v>АА 9402 ТХ</v>
      </c>
      <c r="U239" s="27" t="str">
        <f>VLOOKUP(C239,'Список ТЗ'!$B$2:$E$457,3,FALSE)</f>
        <v>АА 6621 КІ</v>
      </c>
      <c r="V239" s="27">
        <f t="shared" si="31"/>
        <v>25</v>
      </c>
      <c r="W239" s="27">
        <f t="shared" si="32"/>
        <v>8</v>
      </c>
      <c r="X239" s="27" t="e">
        <f>VLOOKUP(C239,'Перелік до списання'!$B$2:$B$207,1,FALSE)</f>
        <v>#N/A</v>
      </c>
    </row>
    <row r="240" spans="1:24" ht="33" customHeight="1" x14ac:dyDescent="0.2">
      <c r="A240" s="33">
        <v>136976</v>
      </c>
      <c r="B240" s="34" t="s">
        <v>1466</v>
      </c>
      <c r="C240" s="35" t="s">
        <v>1467</v>
      </c>
      <c r="D240" s="36">
        <v>105</v>
      </c>
      <c r="E240" s="34" t="s">
        <v>1381</v>
      </c>
      <c r="F240" s="35" t="s">
        <v>1382</v>
      </c>
      <c r="G240" s="42">
        <v>99945.82</v>
      </c>
      <c r="H240" s="42">
        <v>1665.76</v>
      </c>
      <c r="I240" s="42">
        <v>98280.06</v>
      </c>
      <c r="J240" s="39" t="s">
        <v>663</v>
      </c>
      <c r="K240" s="39" t="s">
        <v>553</v>
      </c>
      <c r="L240" s="36">
        <v>58</v>
      </c>
      <c r="M240" s="34" t="s">
        <v>554</v>
      </c>
      <c r="N240" s="34" t="s">
        <v>555</v>
      </c>
      <c r="O240" s="40" t="str">
        <f t="shared" si="28"/>
        <v>ГАЗ-330232-288 вант.малотон.№АА 9416 ТХ</v>
      </c>
      <c r="P240" s="40" t="s">
        <v>1468</v>
      </c>
      <c r="Q240" s="40" t="s">
        <v>1469</v>
      </c>
      <c r="R240" s="40" t="s">
        <v>1470</v>
      </c>
      <c r="S240" s="27" t="str">
        <f>VLOOKUP(C240,'Список ТЗ'!$B$2:$E$457,4,FALSE)</f>
        <v>ГАЗ-330232-288</v>
      </c>
      <c r="T240" s="27" t="str">
        <f>VLOOKUP(C240,'Список ТЗ'!$B$2:$E$457,2,FALSE)</f>
        <v>АА 9416 ТХ</v>
      </c>
      <c r="U240" s="27" t="str">
        <f>VLOOKUP(C240,'Список ТЗ'!$B$2:$E$457,3,FALSE)</f>
        <v>АА 8678 КТ</v>
      </c>
      <c r="V240" s="27">
        <f t="shared" si="31"/>
        <v>29</v>
      </c>
      <c r="W240" s="27">
        <f t="shared" si="32"/>
        <v>8</v>
      </c>
      <c r="X240" s="27" t="e">
        <f>VLOOKUP(C240,'Перелік до списання'!$B$2:$B$207,1,FALSE)</f>
        <v>#N/A</v>
      </c>
    </row>
    <row r="241" spans="1:24" ht="33" customHeight="1" x14ac:dyDescent="0.2">
      <c r="A241" s="33">
        <v>136977</v>
      </c>
      <c r="B241" s="34" t="s">
        <v>1471</v>
      </c>
      <c r="C241" s="35" t="s">
        <v>1472</v>
      </c>
      <c r="D241" s="36">
        <v>105</v>
      </c>
      <c r="E241" s="34" t="s">
        <v>1381</v>
      </c>
      <c r="F241" s="35" t="s">
        <v>1382</v>
      </c>
      <c r="G241" s="42">
        <v>106695.82</v>
      </c>
      <c r="H241" s="42">
        <v>1778.26</v>
      </c>
      <c r="I241" s="42">
        <v>104917.56</v>
      </c>
      <c r="J241" s="39" t="s">
        <v>663</v>
      </c>
      <c r="K241" s="39" t="s">
        <v>553</v>
      </c>
      <c r="L241" s="36">
        <v>58</v>
      </c>
      <c r="M241" s="34" t="s">
        <v>554</v>
      </c>
      <c r="N241" s="34" t="s">
        <v>555</v>
      </c>
      <c r="O241" s="40" t="str">
        <f t="shared" si="28"/>
        <v>ГАЗ-330232-288 вант.малотон.№АА 9334 ТХ</v>
      </c>
      <c r="P241" s="40" t="s">
        <v>1473</v>
      </c>
      <c r="Q241" s="40" t="s">
        <v>1474</v>
      </c>
      <c r="R241" s="40" t="s">
        <v>1475</v>
      </c>
      <c r="S241" s="27" t="str">
        <f>VLOOKUP(C241,'Список ТЗ'!$B$2:$E$457,4,FALSE)</f>
        <v>ГАЗ-330232-288</v>
      </c>
      <c r="T241" s="27" t="str">
        <f>VLOOKUP(C241,'Список ТЗ'!$B$2:$E$457,2,FALSE)</f>
        <v>АА 9334 ТХ</v>
      </c>
      <c r="U241" s="27" t="str">
        <f>VLOOKUP(C241,'Список ТЗ'!$B$2:$E$457,3,FALSE)</f>
        <v>АА 8675 КТ</v>
      </c>
      <c r="V241" s="27">
        <f t="shared" si="31"/>
        <v>29</v>
      </c>
      <c r="W241" s="27">
        <f t="shared" si="32"/>
        <v>8</v>
      </c>
      <c r="X241" s="27" t="e">
        <f>VLOOKUP(C241,'Перелік до списання'!$B$2:$B$207,1,FALSE)</f>
        <v>#N/A</v>
      </c>
    </row>
    <row r="242" spans="1:24" ht="33" customHeight="1" x14ac:dyDescent="0.2">
      <c r="A242" s="33">
        <v>136978</v>
      </c>
      <c r="B242" s="34" t="s">
        <v>1476</v>
      </c>
      <c r="C242" s="35" t="s">
        <v>1477</v>
      </c>
      <c r="D242" s="36">
        <v>105</v>
      </c>
      <c r="E242" s="34" t="s">
        <v>1381</v>
      </c>
      <c r="F242" s="35" t="s">
        <v>1382</v>
      </c>
      <c r="G242" s="42">
        <v>102612.82</v>
      </c>
      <c r="H242" s="42">
        <v>1710.21</v>
      </c>
      <c r="I242" s="42">
        <v>100902.61</v>
      </c>
      <c r="J242" s="39" t="s">
        <v>663</v>
      </c>
      <c r="K242" s="39" t="s">
        <v>553</v>
      </c>
      <c r="L242" s="36">
        <v>58</v>
      </c>
      <c r="M242" s="34" t="s">
        <v>554</v>
      </c>
      <c r="N242" s="34" t="s">
        <v>555</v>
      </c>
      <c r="O242" s="40" t="str">
        <f t="shared" si="28"/>
        <v>ГАЗ-330232-288 вант.малотон.№АА 9420 ТХ</v>
      </c>
      <c r="P242" s="40" t="s">
        <v>1478</v>
      </c>
      <c r="Q242" s="40" t="s">
        <v>1479</v>
      </c>
      <c r="R242" s="40" t="s">
        <v>1480</v>
      </c>
      <c r="S242" s="27" t="str">
        <f>VLOOKUP(C242,'Список ТЗ'!$B$2:$E$457,4,FALSE)</f>
        <v>ГАЗ-330232-288</v>
      </c>
      <c r="T242" s="27" t="str">
        <f>VLOOKUP(C242,'Список ТЗ'!$B$2:$E$457,2,FALSE)</f>
        <v>АА 9420 ТХ</v>
      </c>
      <c r="U242" s="27" t="str">
        <f>VLOOKUP(C242,'Список ТЗ'!$B$2:$E$457,3,FALSE)</f>
        <v>АА 8673 КТ</v>
      </c>
      <c r="V242" s="27">
        <f t="shared" si="31"/>
        <v>29</v>
      </c>
      <c r="W242" s="27">
        <f t="shared" si="32"/>
        <v>8</v>
      </c>
      <c r="X242" s="27" t="e">
        <f>VLOOKUP(C242,'Перелік до списання'!$B$2:$B$207,1,FALSE)</f>
        <v>#N/A</v>
      </c>
    </row>
    <row r="243" spans="1:24" ht="33" customHeight="1" x14ac:dyDescent="0.2">
      <c r="A243" s="33">
        <v>136979</v>
      </c>
      <c r="B243" s="34" t="s">
        <v>1481</v>
      </c>
      <c r="C243" s="35" t="s">
        <v>1482</v>
      </c>
      <c r="D243" s="36">
        <v>105</v>
      </c>
      <c r="E243" s="34" t="s">
        <v>1381</v>
      </c>
      <c r="F243" s="35" t="s">
        <v>1382</v>
      </c>
      <c r="G243" s="42">
        <v>80278.820000000007</v>
      </c>
      <c r="H243" s="42">
        <v>1337.98</v>
      </c>
      <c r="I243" s="42">
        <v>78940.84</v>
      </c>
      <c r="J243" s="39" t="s">
        <v>680</v>
      </c>
      <c r="K243" s="39" t="s">
        <v>553</v>
      </c>
      <c r="L243" s="36">
        <v>58</v>
      </c>
      <c r="M243" s="34" t="s">
        <v>554</v>
      </c>
      <c r="N243" s="34" t="s">
        <v>555</v>
      </c>
      <c r="O243" s="40" t="str">
        <f t="shared" si="28"/>
        <v>ГАЗ-2705 вант.спец.авар.№АА 9196 ТХ</v>
      </c>
      <c r="P243" s="40" t="s">
        <v>1483</v>
      </c>
      <c r="Q243" s="40" t="s">
        <v>1484</v>
      </c>
      <c r="R243" s="40" t="s">
        <v>1485</v>
      </c>
      <c r="S243" s="27" t="str">
        <f>VLOOKUP(C243,'Список ТЗ'!$B$2:$E$457,4,FALSE)</f>
        <v>ГАЗ-2705</v>
      </c>
      <c r="T243" s="27" t="str">
        <f>VLOOKUP(C243,'Список ТЗ'!$B$2:$E$457,2,FALSE)</f>
        <v>АА 9196 ТХ</v>
      </c>
      <c r="U243" s="27" t="str">
        <f>VLOOKUP(C243,'Список ТЗ'!$B$2:$E$457,3,FALSE)</f>
        <v>АА 7493 ОМ</v>
      </c>
      <c r="V243" s="27">
        <f t="shared" si="31"/>
        <v>25</v>
      </c>
      <c r="W243" s="27">
        <f t="shared" si="32"/>
        <v>8</v>
      </c>
      <c r="X243" s="27" t="e">
        <f>VLOOKUP(C243,'Перелік до списання'!$B$2:$B$207,1,FALSE)</f>
        <v>#N/A</v>
      </c>
    </row>
    <row r="244" spans="1:24" ht="21.95" customHeight="1" x14ac:dyDescent="0.2">
      <c r="A244" s="33">
        <v>136980</v>
      </c>
      <c r="B244" s="34" t="s">
        <v>1486</v>
      </c>
      <c r="C244" s="35" t="s">
        <v>1487</v>
      </c>
      <c r="D244" s="36">
        <v>105</v>
      </c>
      <c r="E244" s="34" t="s">
        <v>1381</v>
      </c>
      <c r="F244" s="35" t="s">
        <v>1382</v>
      </c>
      <c r="G244" s="42">
        <v>412612.82</v>
      </c>
      <c r="H244" s="42">
        <v>6876.88</v>
      </c>
      <c r="I244" s="42">
        <v>405735.94</v>
      </c>
      <c r="J244" s="39" t="s">
        <v>1488</v>
      </c>
      <c r="K244" s="39" t="s">
        <v>553</v>
      </c>
      <c r="L244" s="36">
        <v>58</v>
      </c>
      <c r="M244" s="34" t="s">
        <v>554</v>
      </c>
      <c r="N244" s="34" t="s">
        <v>555</v>
      </c>
      <c r="O244" s="40" t="str">
        <f t="shared" si="28"/>
        <v>ГАЗ-3309 спец.  №АА 9306 ТХ</v>
      </c>
      <c r="P244" s="40" t="s">
        <v>1489</v>
      </c>
      <c r="Q244" s="40" t="s">
        <v>1490</v>
      </c>
      <c r="R244" s="40" t="s">
        <v>1491</v>
      </c>
      <c r="S244" s="27" t="str">
        <f>VLOOKUP(C244,'Список ТЗ'!$B$2:$E$457,4,FALSE)</f>
        <v>ГАЗ-3309</v>
      </c>
      <c r="T244" s="27" t="str">
        <f>VLOOKUP(C244,'Список ТЗ'!$B$2:$E$457,2,FALSE)</f>
        <v>АА 9306 ТХ</v>
      </c>
      <c r="U244" s="27" t="str">
        <f>VLOOKUP(C244,'Список ТЗ'!$B$2:$E$457,3,FALSE)</f>
        <v>АА 6636 КР</v>
      </c>
      <c r="V244" s="27">
        <f t="shared" si="31"/>
        <v>15</v>
      </c>
      <c r="W244" s="27">
        <f t="shared" si="32"/>
        <v>8</v>
      </c>
      <c r="X244" s="27" t="e">
        <f>VLOOKUP(C244,'Перелік до списання'!$B$2:$B$207,1,FALSE)</f>
        <v>#N/A</v>
      </c>
    </row>
    <row r="245" spans="1:24" ht="33" customHeight="1" x14ac:dyDescent="0.2">
      <c r="A245" s="33">
        <v>136981</v>
      </c>
      <c r="B245" s="34" t="s">
        <v>1492</v>
      </c>
      <c r="C245" s="35" t="s">
        <v>1493</v>
      </c>
      <c r="D245" s="36">
        <v>105</v>
      </c>
      <c r="E245" s="34" t="s">
        <v>1381</v>
      </c>
      <c r="F245" s="35" t="s">
        <v>1382</v>
      </c>
      <c r="G245" s="42">
        <v>502778.82</v>
      </c>
      <c r="H245" s="42">
        <v>8379.65</v>
      </c>
      <c r="I245" s="42">
        <v>494399.17</v>
      </c>
      <c r="J245" s="39" t="s">
        <v>1494</v>
      </c>
      <c r="K245" s="39" t="s">
        <v>553</v>
      </c>
      <c r="L245" s="36">
        <v>58</v>
      </c>
      <c r="M245" s="34" t="s">
        <v>554</v>
      </c>
      <c r="N245" s="34" t="s">
        <v>555</v>
      </c>
      <c r="O245" s="40" t="str">
        <f t="shared" si="28"/>
        <v>ГАЗ-3309 вантажний автопідйомник  №АА 9346 ТХ</v>
      </c>
      <c r="P245" s="40" t="s">
        <v>1495</v>
      </c>
      <c r="Q245" s="40" t="s">
        <v>1496</v>
      </c>
      <c r="R245" s="40" t="s">
        <v>1497</v>
      </c>
      <c r="S245" s="27" t="str">
        <f>VLOOKUP(C245,'Список ТЗ'!$B$2:$E$457,4,FALSE)</f>
        <v>ГАЗ-3309 АП-18-10</v>
      </c>
      <c r="T245" s="27" t="str">
        <f>VLOOKUP(C245,'Список ТЗ'!$B$2:$E$457,2,FALSE)</f>
        <v>АА 9346 ТХ</v>
      </c>
      <c r="U245" s="27" t="str">
        <f>VLOOKUP(C245,'Список ТЗ'!$B$2:$E$457,3,FALSE)</f>
        <v>АА 5914 КН</v>
      </c>
      <c r="V245" s="27">
        <f t="shared" si="31"/>
        <v>32</v>
      </c>
      <c r="W245" s="27">
        <f t="shared" si="32"/>
        <v>8</v>
      </c>
      <c r="X245" s="27" t="e">
        <f>VLOOKUP(C245,'Перелік до списання'!$B$2:$B$207,1,FALSE)</f>
        <v>#N/A</v>
      </c>
    </row>
    <row r="246" spans="1:24" ht="21.95" customHeight="1" x14ac:dyDescent="0.2">
      <c r="A246" s="33">
        <v>136982</v>
      </c>
      <c r="B246" s="34" t="s">
        <v>1498</v>
      </c>
      <c r="C246" s="35" t="s">
        <v>1499</v>
      </c>
      <c r="D246" s="36">
        <v>105</v>
      </c>
      <c r="E246" s="34" t="s">
        <v>1381</v>
      </c>
      <c r="F246" s="35" t="s">
        <v>1382</v>
      </c>
      <c r="G246" s="42">
        <v>440612.82</v>
      </c>
      <c r="H246" s="42">
        <v>7343.55</v>
      </c>
      <c r="I246" s="42">
        <v>433269.27</v>
      </c>
      <c r="J246" s="39" t="s">
        <v>1500</v>
      </c>
      <c r="K246" s="39" t="s">
        <v>553</v>
      </c>
      <c r="L246" s="36">
        <v>58</v>
      </c>
      <c r="M246" s="34" t="s">
        <v>554</v>
      </c>
      <c r="N246" s="34" t="s">
        <v>555</v>
      </c>
      <c r="O246" s="40" t="str">
        <f t="shared" si="28"/>
        <v>ГАЗ-2705-242 грузопасаж. №АА 9362 ТХ</v>
      </c>
      <c r="P246" s="40" t="s">
        <v>1501</v>
      </c>
      <c r="Q246" s="40" t="e">
        <v>#N/A</v>
      </c>
      <c r="R246" s="40" t="e">
        <v>#N/A</v>
      </c>
      <c r="S246" s="27" t="e">
        <f>VLOOKUP(C246,'Список ТЗ'!$B$2:$B$457,1,FALSE)</f>
        <v>#N/A</v>
      </c>
      <c r="T246" s="27" t="e">
        <f>VLOOKUP(C246,'Список ТЗ'!$B$2:$E$457,2,FALSE)</f>
        <v>#N/A</v>
      </c>
      <c r="U246" s="27" t="e">
        <f>VLOOKUP(C246,'Список ТЗ'!$B$2:$E$457,3,FALSE)</f>
        <v>#N/A</v>
      </c>
      <c r="X246" s="27" t="e">
        <f>VLOOKUP(C246,'Перелік до списання'!$B$2:$B$207,1,FALSE)</f>
        <v>#N/A</v>
      </c>
    </row>
    <row r="247" spans="1:24" ht="33" customHeight="1" x14ac:dyDescent="0.2">
      <c r="A247" s="33">
        <v>136983</v>
      </c>
      <c r="B247" s="34" t="s">
        <v>1502</v>
      </c>
      <c r="C247" s="35" t="s">
        <v>1503</v>
      </c>
      <c r="D247" s="36">
        <v>105</v>
      </c>
      <c r="E247" s="34" t="s">
        <v>1381</v>
      </c>
      <c r="F247" s="35" t="s">
        <v>1382</v>
      </c>
      <c r="G247" s="42">
        <v>586112.81999999995</v>
      </c>
      <c r="H247" s="42">
        <v>9768.5499999999993</v>
      </c>
      <c r="I247" s="42">
        <v>576344.27</v>
      </c>
      <c r="J247" s="39" t="s">
        <v>699</v>
      </c>
      <c r="K247" s="39" t="s">
        <v>553</v>
      </c>
      <c r="L247" s="36">
        <v>58</v>
      </c>
      <c r="M247" s="34" t="s">
        <v>554</v>
      </c>
      <c r="N247" s="34" t="s">
        <v>555</v>
      </c>
      <c r="O247" s="40" t="str">
        <f t="shared" si="28"/>
        <v>Автокран КТА-18.01 на шасі МАЗ-533702-240 - УЗМ №АА9302 ТХ</v>
      </c>
      <c r="P247" s="40" t="s">
        <v>1504</v>
      </c>
      <c r="Q247" s="40" t="s">
        <v>1505</v>
      </c>
      <c r="R247" s="40" t="s">
        <v>1506</v>
      </c>
      <c r="S247" s="27" t="str">
        <f>VLOOKUP(C247,'Список ТЗ'!$B$2:$E$457,4,FALSE)</f>
        <v>МАЗ-533702 КТА 18.01</v>
      </c>
      <c r="T247" s="27" t="str">
        <f>VLOOKUP(C247,'Список ТЗ'!$B$2:$E$457,2,FALSE)</f>
        <v>АА 9302 ТХ</v>
      </c>
      <c r="U247" s="27" t="str">
        <f>VLOOKUP(C247,'Список ТЗ'!$B$2:$E$457,3,FALSE)</f>
        <v>АА 5836 ЕН</v>
      </c>
      <c r="V247" s="27">
        <f t="shared" ref="V247:V258" si="33">SEARCH(Q247,P247)</f>
        <v>43</v>
      </c>
      <c r="W247" s="27">
        <f t="shared" ref="W247:W258" si="34">LEN(Q247)</f>
        <v>8</v>
      </c>
      <c r="X247" s="27" t="e">
        <f>VLOOKUP(C247,'Перелік до списання'!$B$2:$B$207,1,FALSE)</f>
        <v>#N/A</v>
      </c>
    </row>
    <row r="248" spans="1:24" ht="21.95" customHeight="1" x14ac:dyDescent="0.2">
      <c r="A248" s="33">
        <v>136984</v>
      </c>
      <c r="B248" s="34" t="s">
        <v>1507</v>
      </c>
      <c r="C248" s="35" t="s">
        <v>1508</v>
      </c>
      <c r="D248" s="36">
        <v>105</v>
      </c>
      <c r="E248" s="34" t="s">
        <v>1381</v>
      </c>
      <c r="F248" s="35" t="s">
        <v>1382</v>
      </c>
      <c r="G248" s="42">
        <v>54946.42</v>
      </c>
      <c r="H248" s="37">
        <v>915.77</v>
      </c>
      <c r="I248" s="42">
        <v>54030.65</v>
      </c>
      <c r="J248" s="39" t="s">
        <v>1509</v>
      </c>
      <c r="K248" s="39" t="s">
        <v>553</v>
      </c>
      <c r="L248" s="36">
        <v>58</v>
      </c>
      <c r="M248" s="34" t="s">
        <v>554</v>
      </c>
      <c r="N248" s="34" t="s">
        <v>555</v>
      </c>
      <c r="O248" s="40" t="str">
        <f t="shared" si="28"/>
        <v>ГАЗ-2752-414 "Соболь" комбі №АА 9360 ТХ</v>
      </c>
      <c r="P248" s="40" t="s">
        <v>1510</v>
      </c>
      <c r="Q248" s="40" t="s">
        <v>1511</v>
      </c>
      <c r="R248" s="40" t="s">
        <v>1512</v>
      </c>
      <c r="S248" s="27" t="str">
        <f>VLOOKUP(C248,'Список ТЗ'!$B$2:$E$457,4,FALSE)</f>
        <v>ГАЗ-2752 ВП-6</v>
      </c>
      <c r="T248" s="27" t="str">
        <f>VLOOKUP(C248,'Список ТЗ'!$B$2:$E$457,2,FALSE)</f>
        <v>АА 9360 ТХ</v>
      </c>
      <c r="U248" s="27" t="str">
        <f>VLOOKUP(C248,'Список ТЗ'!$B$2:$E$457,3,FALSE)</f>
        <v>АА 3908 НЕ</v>
      </c>
      <c r="V248" s="27">
        <f t="shared" si="33"/>
        <v>27</v>
      </c>
      <c r="W248" s="27">
        <f t="shared" si="34"/>
        <v>8</v>
      </c>
      <c r="X248" s="27" t="e">
        <f>VLOOKUP(C248,'Перелік до списання'!$B$2:$B$207,1,FALSE)</f>
        <v>#N/A</v>
      </c>
    </row>
    <row r="249" spans="1:24" ht="21.95" customHeight="1" x14ac:dyDescent="0.2">
      <c r="A249" s="33">
        <v>136985</v>
      </c>
      <c r="B249" s="34" t="s">
        <v>1513</v>
      </c>
      <c r="C249" s="35" t="s">
        <v>1514</v>
      </c>
      <c r="D249" s="36">
        <v>105</v>
      </c>
      <c r="E249" s="34" t="s">
        <v>1381</v>
      </c>
      <c r="F249" s="35" t="s">
        <v>1382</v>
      </c>
      <c r="G249" s="42">
        <v>648028.81999999995</v>
      </c>
      <c r="H249" s="42">
        <v>10800.48</v>
      </c>
      <c r="I249" s="42">
        <v>637228.34</v>
      </c>
      <c r="J249" s="39" t="s">
        <v>1515</v>
      </c>
      <c r="K249" s="39" t="s">
        <v>553</v>
      </c>
      <c r="L249" s="36">
        <v>58</v>
      </c>
      <c r="M249" s="34" t="s">
        <v>554</v>
      </c>
      <c r="N249" s="34" t="s">
        <v>555</v>
      </c>
      <c r="O249" s="40" t="str">
        <f t="shared" si="28"/>
        <v>Автомобіль КТА-18 на шасі МАЗ-533702 №АА 9314 ТХ</v>
      </c>
      <c r="P249" s="40" t="s">
        <v>1516</v>
      </c>
      <c r="Q249" s="40" t="s">
        <v>1517</v>
      </c>
      <c r="R249" s="40" t="s">
        <v>1518</v>
      </c>
      <c r="S249" s="27" t="str">
        <f>VLOOKUP(C249,'Список ТЗ'!$B$2:$E$457,4,FALSE)</f>
        <v>МАЗ-533702 КТА 18.01</v>
      </c>
      <c r="T249" s="27" t="str">
        <f>VLOOKUP(C249,'Список ТЗ'!$B$2:$E$457,2,FALSE)</f>
        <v>АА 9314 ТХ</v>
      </c>
      <c r="U249" s="27" t="str">
        <f>VLOOKUP(C249,'Список ТЗ'!$B$2:$E$457,3,FALSE)</f>
        <v>АА 3620 ІН</v>
      </c>
      <c r="V249" s="27">
        <f t="shared" si="33"/>
        <v>34</v>
      </c>
      <c r="W249" s="27">
        <f t="shared" si="34"/>
        <v>8</v>
      </c>
      <c r="X249" s="27" t="e">
        <f>VLOOKUP(C249,'Перелік до списання'!$B$2:$B$207,1,FALSE)</f>
        <v>#N/A</v>
      </c>
    </row>
    <row r="250" spans="1:24" ht="21.95" customHeight="1" x14ac:dyDescent="0.2">
      <c r="A250" s="33">
        <v>136986</v>
      </c>
      <c r="B250" s="34" t="s">
        <v>1519</v>
      </c>
      <c r="C250" s="35" t="s">
        <v>1520</v>
      </c>
      <c r="D250" s="36">
        <v>105</v>
      </c>
      <c r="E250" s="34" t="s">
        <v>1381</v>
      </c>
      <c r="F250" s="35" t="s">
        <v>1382</v>
      </c>
      <c r="G250" s="42">
        <v>231195.82</v>
      </c>
      <c r="H250" s="42">
        <v>3853.26</v>
      </c>
      <c r="I250" s="42">
        <v>227342.56</v>
      </c>
      <c r="J250" s="39" t="s">
        <v>1521</v>
      </c>
      <c r="K250" s="39" t="s">
        <v>553</v>
      </c>
      <c r="L250" s="36">
        <v>58</v>
      </c>
      <c r="M250" s="34" t="s">
        <v>554</v>
      </c>
      <c r="N250" s="34" t="s">
        <v>555</v>
      </c>
      <c r="O250" s="40" t="str">
        <f t="shared" si="28"/>
        <v>МАЗ-555102-220 - УЗМ №АА 9286 ТХ</v>
      </c>
      <c r="P250" s="40" t="s">
        <v>1522</v>
      </c>
      <c r="Q250" s="40" t="s">
        <v>1523</v>
      </c>
      <c r="R250" s="40" t="s">
        <v>1524</v>
      </c>
      <c r="S250" s="27" t="str">
        <f>VLOOKUP(C250,'Список ТЗ'!$B$2:$E$457,4,FALSE)</f>
        <v>МАЗ-555102-220</v>
      </c>
      <c r="T250" s="27" t="str">
        <f>VLOOKUP(C250,'Список ТЗ'!$B$2:$E$457,2,FALSE)</f>
        <v>АА 9286 ТХ</v>
      </c>
      <c r="U250" s="27" t="str">
        <f>VLOOKUP(C250,'Список ТЗ'!$B$2:$E$457,3,FALSE)</f>
        <v>АА 5689 НР</v>
      </c>
      <c r="V250" s="27">
        <f t="shared" si="33"/>
        <v>20</v>
      </c>
      <c r="W250" s="27">
        <f t="shared" si="34"/>
        <v>8</v>
      </c>
      <c r="X250" s="27" t="e">
        <f>VLOOKUP(C250,'Перелік до списання'!$B$2:$B$207,1,FALSE)</f>
        <v>#N/A</v>
      </c>
    </row>
    <row r="251" spans="1:24" ht="21.95" customHeight="1" x14ac:dyDescent="0.2">
      <c r="A251" s="33">
        <v>136987</v>
      </c>
      <c r="B251" s="34" t="s">
        <v>1525</v>
      </c>
      <c r="C251" s="35" t="s">
        <v>1526</v>
      </c>
      <c r="D251" s="36">
        <v>105</v>
      </c>
      <c r="E251" s="34" t="s">
        <v>1381</v>
      </c>
      <c r="F251" s="35" t="s">
        <v>1382</v>
      </c>
      <c r="G251" s="42">
        <v>43529.42</v>
      </c>
      <c r="H251" s="37">
        <v>725.49</v>
      </c>
      <c r="I251" s="42">
        <v>42803.93</v>
      </c>
      <c r="J251" s="39" t="s">
        <v>1527</v>
      </c>
      <c r="K251" s="39" t="s">
        <v>553</v>
      </c>
      <c r="L251" s="36">
        <v>58</v>
      </c>
      <c r="M251" s="34" t="s">
        <v>554</v>
      </c>
      <c r="N251" s="34" t="s">
        <v>555</v>
      </c>
      <c r="O251" s="40" t="str">
        <f t="shared" si="28"/>
        <v>ГАЗ-2705-242 грузопассаж. №АА 9413 ТХ</v>
      </c>
      <c r="P251" s="40" t="s">
        <v>1528</v>
      </c>
      <c r="Q251" s="40" t="s">
        <v>1529</v>
      </c>
      <c r="R251" s="40" t="s">
        <v>1530</v>
      </c>
      <c r="S251" s="27" t="str">
        <f>VLOOKUP(C251,'Список ТЗ'!$B$2:$E$457,4,FALSE)</f>
        <v>ГАЗ-2705</v>
      </c>
      <c r="T251" s="27" t="str">
        <f>VLOOKUP(C251,'Список ТЗ'!$B$2:$E$457,2,FALSE)</f>
        <v>АА 9413 ТХ</v>
      </c>
      <c r="U251" s="27" t="str">
        <f>VLOOKUP(C251,'Список ТЗ'!$B$2:$E$457,3,FALSE)</f>
        <v>АА 1013 ВВ</v>
      </c>
      <c r="V251" s="27">
        <f t="shared" si="33"/>
        <v>26</v>
      </c>
      <c r="W251" s="27">
        <f t="shared" si="34"/>
        <v>8</v>
      </c>
      <c r="X251" s="27" t="e">
        <f>VLOOKUP(C251,'Перелік до списання'!$B$2:$B$207,1,FALSE)</f>
        <v>#N/A</v>
      </c>
    </row>
    <row r="252" spans="1:24" ht="21.95" customHeight="1" x14ac:dyDescent="0.2">
      <c r="A252" s="33">
        <v>136988</v>
      </c>
      <c r="B252" s="34" t="s">
        <v>1531</v>
      </c>
      <c r="C252" s="35" t="s">
        <v>1532</v>
      </c>
      <c r="D252" s="36">
        <v>105</v>
      </c>
      <c r="E252" s="34" t="s">
        <v>1381</v>
      </c>
      <c r="F252" s="35" t="s">
        <v>1382</v>
      </c>
      <c r="G252" s="42">
        <v>44363.42</v>
      </c>
      <c r="H252" s="37">
        <v>739.39</v>
      </c>
      <c r="I252" s="42">
        <v>43624.03</v>
      </c>
      <c r="J252" s="39" t="s">
        <v>1533</v>
      </c>
      <c r="K252" s="39" t="s">
        <v>553</v>
      </c>
      <c r="L252" s="36">
        <v>58</v>
      </c>
      <c r="M252" s="34" t="s">
        <v>554</v>
      </c>
      <c r="N252" s="34" t="s">
        <v>555</v>
      </c>
      <c r="O252" s="40" t="str">
        <f t="shared" si="28"/>
        <v>ГАЗ-2705-242 грузопассаж. №АА 9451 ТХ</v>
      </c>
      <c r="P252" s="40" t="s">
        <v>1534</v>
      </c>
      <c r="Q252" s="40" t="s">
        <v>1535</v>
      </c>
      <c r="R252" s="40" t="s">
        <v>1536</v>
      </c>
      <c r="S252" s="27" t="str">
        <f>VLOOKUP(C252,'Список ТЗ'!$B$2:$E$457,4,FALSE)</f>
        <v>ГАЗ-2705</v>
      </c>
      <c r="T252" s="27" t="str">
        <f>VLOOKUP(C252,'Список ТЗ'!$B$2:$E$457,2,FALSE)</f>
        <v>АА 9451 ТХ</v>
      </c>
      <c r="U252" s="27" t="str">
        <f>VLOOKUP(C252,'Список ТЗ'!$B$2:$E$457,3,FALSE)</f>
        <v>АА 9266 ВА</v>
      </c>
      <c r="V252" s="27">
        <f t="shared" si="33"/>
        <v>26</v>
      </c>
      <c r="W252" s="27">
        <f t="shared" si="34"/>
        <v>8</v>
      </c>
      <c r="X252" s="27" t="e">
        <f>VLOOKUP(C252,'Перелік до списання'!$B$2:$B$207,1,FALSE)</f>
        <v>#N/A</v>
      </c>
    </row>
    <row r="253" spans="1:24" ht="21.95" customHeight="1" x14ac:dyDescent="0.2">
      <c r="A253" s="33">
        <v>136989</v>
      </c>
      <c r="B253" s="34" t="s">
        <v>1537</v>
      </c>
      <c r="C253" s="35" t="s">
        <v>1538</v>
      </c>
      <c r="D253" s="36">
        <v>105</v>
      </c>
      <c r="E253" s="34" t="s">
        <v>1381</v>
      </c>
      <c r="F253" s="35" t="s">
        <v>1382</v>
      </c>
      <c r="G253" s="42">
        <v>480196.42</v>
      </c>
      <c r="H253" s="42">
        <v>8003.27</v>
      </c>
      <c r="I253" s="42">
        <v>472193.15</v>
      </c>
      <c r="J253" s="39" t="s">
        <v>1539</v>
      </c>
      <c r="K253" s="39" t="s">
        <v>553</v>
      </c>
      <c r="L253" s="36">
        <v>58</v>
      </c>
      <c r="M253" s="34" t="s">
        <v>554</v>
      </c>
      <c r="N253" s="34" t="s">
        <v>555</v>
      </c>
      <c r="O253" s="40" t="str">
        <f t="shared" si="28"/>
        <v>ГАЗ-33023 №9425 ТХ</v>
      </c>
      <c r="P253" s="40" t="s">
        <v>1540</v>
      </c>
      <c r="Q253" s="40" t="s">
        <v>1541</v>
      </c>
      <c r="R253" s="40" t="s">
        <v>1542</v>
      </c>
      <c r="S253" s="27" t="str">
        <f>VLOOKUP(C253,'Список ТЗ'!$B$2:$E$457,4,FALSE)</f>
        <v>ГАЗ-33023</v>
      </c>
      <c r="T253" s="27" t="str">
        <f>VLOOKUP(C253,'Список ТЗ'!$B$2:$E$457,2,FALSE)</f>
        <v>АА 9425 ТХ</v>
      </c>
      <c r="U253" s="27" t="str">
        <f>VLOOKUP(C253,'Список ТЗ'!$B$2:$E$457,3,FALSE)</f>
        <v>10613 КА</v>
      </c>
      <c r="V253" s="27" t="e">
        <f>SEARCH(R253,P253)</f>
        <v>#VALUE!</v>
      </c>
      <c r="W253" s="27">
        <f t="shared" si="34"/>
        <v>8</v>
      </c>
      <c r="X253" s="27" t="e">
        <f>VLOOKUP(C253,'Перелік до списання'!$B$2:$B$207,1,FALSE)</f>
        <v>#N/A</v>
      </c>
    </row>
    <row r="254" spans="1:24" ht="21.95" customHeight="1" x14ac:dyDescent="0.2">
      <c r="A254" s="33">
        <v>136990</v>
      </c>
      <c r="B254" s="34" t="s">
        <v>1543</v>
      </c>
      <c r="C254" s="35" t="s">
        <v>1544</v>
      </c>
      <c r="D254" s="36">
        <v>105</v>
      </c>
      <c r="E254" s="34" t="s">
        <v>1381</v>
      </c>
      <c r="F254" s="35" t="s">
        <v>1382</v>
      </c>
      <c r="G254" s="42">
        <v>13466.31</v>
      </c>
      <c r="H254" s="37">
        <v>224.44</v>
      </c>
      <c r="I254" s="42">
        <v>13241.87</v>
      </c>
      <c r="J254" s="39" t="s">
        <v>1545</v>
      </c>
      <c r="K254" s="39" t="s">
        <v>553</v>
      </c>
      <c r="L254" s="36">
        <v>58</v>
      </c>
      <c r="M254" s="34" t="s">
        <v>554</v>
      </c>
      <c r="N254" s="34" t="s">
        <v>555</v>
      </c>
      <c r="O254" s="40" t="str">
        <f t="shared" si="28"/>
        <v>ГАЗ-2752 "Соболь" грузопас. № АА 9316 ТХ</v>
      </c>
      <c r="P254" s="40" t="s">
        <v>1546</v>
      </c>
      <c r="Q254" s="40" t="s">
        <v>1547</v>
      </c>
      <c r="R254" s="40" t="s">
        <v>1548</v>
      </c>
      <c r="S254" s="27" t="str">
        <f>VLOOKUP(C254,'Список ТЗ'!$B$2:$E$457,4,FALSE)</f>
        <v>ГАЗ-2752</v>
      </c>
      <c r="T254" s="27" t="str">
        <f>VLOOKUP(C254,'Список ТЗ'!$B$2:$E$457,2,FALSE)</f>
        <v>АА 9316 ТХ</v>
      </c>
      <c r="U254" s="27" t="str">
        <f>VLOOKUP(C254,'Список ТЗ'!$B$2:$E$457,3,FALSE)</f>
        <v>06025 КА</v>
      </c>
      <c r="V254" s="27">
        <f t="shared" si="33"/>
        <v>27</v>
      </c>
      <c r="W254" s="27">
        <f t="shared" si="34"/>
        <v>8</v>
      </c>
      <c r="X254" s="27" t="e">
        <f>VLOOKUP(C254,'Перелік до списання'!$B$2:$B$207,1,FALSE)</f>
        <v>#N/A</v>
      </c>
    </row>
    <row r="255" spans="1:24" ht="21.95" customHeight="1" x14ac:dyDescent="0.2">
      <c r="A255" s="33">
        <v>136991</v>
      </c>
      <c r="B255" s="34" t="s">
        <v>1549</v>
      </c>
      <c r="C255" s="35" t="s">
        <v>1550</v>
      </c>
      <c r="D255" s="36">
        <v>105</v>
      </c>
      <c r="E255" s="34" t="s">
        <v>1381</v>
      </c>
      <c r="F255" s="35" t="s">
        <v>1382</v>
      </c>
      <c r="G255" s="42">
        <v>36196.42</v>
      </c>
      <c r="H255" s="37">
        <v>603.27</v>
      </c>
      <c r="I255" s="42">
        <v>35593.15</v>
      </c>
      <c r="J255" s="39" t="s">
        <v>1129</v>
      </c>
      <c r="K255" s="39" t="s">
        <v>553</v>
      </c>
      <c r="L255" s="36">
        <v>58</v>
      </c>
      <c r="M255" s="34" t="s">
        <v>554</v>
      </c>
      <c r="N255" s="34" t="s">
        <v>555</v>
      </c>
      <c r="O255" s="40" t="str">
        <f t="shared" si="28"/>
        <v>ГАЗ-3307 груз.фургон № АА 7435 ТР</v>
      </c>
      <c r="P255" s="40" t="s">
        <v>1551</v>
      </c>
      <c r="Q255" s="40" t="s">
        <v>1552</v>
      </c>
      <c r="R255" s="40" t="s">
        <v>1553</v>
      </c>
      <c r="S255" s="27" t="str">
        <f>VLOOKUP(C255,'Список ТЗ'!$B$2:$E$457,4,FALSE)</f>
        <v>ГАЗ-3307</v>
      </c>
      <c r="T255" s="27" t="str">
        <f>VLOOKUP(C255,'Список ТЗ'!$B$2:$E$457,2,FALSE)</f>
        <v>АА 7435 ТР</v>
      </c>
      <c r="U255" s="27" t="str">
        <f>VLOOKUP(C255,'Список ТЗ'!$B$2:$E$457,3,FALSE)</f>
        <v>06072 КА</v>
      </c>
      <c r="V255" s="27">
        <f t="shared" si="33"/>
        <v>21</v>
      </c>
      <c r="W255" s="27">
        <f t="shared" si="34"/>
        <v>8</v>
      </c>
      <c r="X255" s="27" t="e">
        <f>VLOOKUP(C255,'Перелік до списання'!$B$2:$B$207,1,FALSE)</f>
        <v>#N/A</v>
      </c>
    </row>
    <row r="256" spans="1:24" ht="21.95" customHeight="1" x14ac:dyDescent="0.2">
      <c r="A256" s="33">
        <v>136992</v>
      </c>
      <c r="B256" s="34" t="s">
        <v>1554</v>
      </c>
      <c r="C256" s="35" t="s">
        <v>1555</v>
      </c>
      <c r="D256" s="36">
        <v>105</v>
      </c>
      <c r="E256" s="34" t="s">
        <v>1381</v>
      </c>
      <c r="F256" s="35" t="s">
        <v>1382</v>
      </c>
      <c r="G256" s="42">
        <v>146695.82</v>
      </c>
      <c r="H256" s="42">
        <v>2444.9299999999998</v>
      </c>
      <c r="I256" s="42">
        <v>144250.89000000001</v>
      </c>
      <c r="J256" s="39" t="s">
        <v>1556</v>
      </c>
      <c r="K256" s="39" t="s">
        <v>553</v>
      </c>
      <c r="L256" s="36">
        <v>58</v>
      </c>
      <c r="M256" s="34" t="s">
        <v>554</v>
      </c>
      <c r="N256" s="34" t="s">
        <v>555</v>
      </c>
      <c r="O256" s="40" t="str">
        <f t="shared" si="28"/>
        <v>МАЗ-5551 самоскид № АА 9386 ТХ</v>
      </c>
      <c r="P256" s="40" t="s">
        <v>1557</v>
      </c>
      <c r="Q256" s="40" t="s">
        <v>1558</v>
      </c>
      <c r="R256" s="40" t="s">
        <v>1559</v>
      </c>
      <c r="S256" s="27" t="str">
        <f>VLOOKUP(C256,'Список ТЗ'!$B$2:$E$457,4,FALSE)</f>
        <v>МАЗ-5551</v>
      </c>
      <c r="T256" s="27" t="str">
        <f>VLOOKUP(C256,'Список ТЗ'!$B$2:$E$457,2,FALSE)</f>
        <v>АА 9386 ТХ</v>
      </c>
      <c r="U256" s="27" t="str">
        <f>VLOOKUP(C256,'Список ТЗ'!$B$2:$E$457,3,FALSE)</f>
        <v>13946 КА</v>
      </c>
      <c r="V256" s="27">
        <f t="shared" si="33"/>
        <v>18</v>
      </c>
      <c r="W256" s="27">
        <f t="shared" si="34"/>
        <v>8</v>
      </c>
      <c r="X256" s="27" t="e">
        <f>VLOOKUP(C256,'Перелік до списання'!$B$2:$B$207,1,FALSE)</f>
        <v>#N/A</v>
      </c>
    </row>
    <row r="257" spans="1:24" ht="21.95" customHeight="1" x14ac:dyDescent="0.2">
      <c r="A257" s="33">
        <v>136993</v>
      </c>
      <c r="B257" s="34" t="s">
        <v>1560</v>
      </c>
      <c r="C257" s="35" t="s">
        <v>1561</v>
      </c>
      <c r="D257" s="36">
        <v>105</v>
      </c>
      <c r="E257" s="34" t="s">
        <v>1381</v>
      </c>
      <c r="F257" s="35" t="s">
        <v>1382</v>
      </c>
      <c r="G257" s="42">
        <v>388446.42</v>
      </c>
      <c r="H257" s="42">
        <v>6474.11</v>
      </c>
      <c r="I257" s="42">
        <v>381972.31</v>
      </c>
      <c r="J257" s="39" t="s">
        <v>1562</v>
      </c>
      <c r="K257" s="39" t="s">
        <v>553</v>
      </c>
      <c r="L257" s="36">
        <v>58</v>
      </c>
      <c r="M257" s="34" t="s">
        <v>554</v>
      </c>
      <c r="N257" s="34" t="s">
        <v>555</v>
      </c>
      <c r="O257" s="40" t="str">
        <f t="shared" si="28"/>
        <v>ГАЗ-3309 спец.авар. №АА 9317 ТХ</v>
      </c>
      <c r="P257" s="40" t="s">
        <v>1563</v>
      </c>
      <c r="Q257" s="40" t="s">
        <v>1564</v>
      </c>
      <c r="R257" s="40" t="s">
        <v>1565</v>
      </c>
      <c r="S257" s="27" t="str">
        <f>VLOOKUP(C257,'Список ТЗ'!$B$2:$E$457,4,FALSE)</f>
        <v>ГАЗ-3309</v>
      </c>
      <c r="T257" s="27" t="str">
        <f>VLOOKUP(C257,'Список ТЗ'!$B$2:$E$457,2,FALSE)</f>
        <v>АА 9317 ТХ</v>
      </c>
      <c r="U257" s="27" t="str">
        <f>VLOOKUP(C257,'Список ТЗ'!$B$2:$E$457,3,FALSE)</f>
        <v>АА 6126 КЕ</v>
      </c>
      <c r="V257" s="27">
        <f t="shared" si="33"/>
        <v>20</v>
      </c>
      <c r="W257" s="27">
        <f t="shared" si="34"/>
        <v>8</v>
      </c>
      <c r="X257" s="27" t="e">
        <f>VLOOKUP(C257,'Перелік до списання'!$B$2:$B$207,1,FALSE)</f>
        <v>#N/A</v>
      </c>
    </row>
    <row r="258" spans="1:24" ht="21.95" customHeight="1" x14ac:dyDescent="0.2">
      <c r="A258" s="33">
        <v>136994</v>
      </c>
      <c r="B258" s="34" t="s">
        <v>1566</v>
      </c>
      <c r="C258" s="35" t="s">
        <v>1567</v>
      </c>
      <c r="D258" s="36">
        <v>105</v>
      </c>
      <c r="E258" s="34" t="s">
        <v>1381</v>
      </c>
      <c r="F258" s="35" t="s">
        <v>1382</v>
      </c>
      <c r="G258" s="42">
        <v>388445.82</v>
      </c>
      <c r="H258" s="43">
        <v>6474.1</v>
      </c>
      <c r="I258" s="42">
        <v>381971.72</v>
      </c>
      <c r="J258" s="39" t="s">
        <v>1562</v>
      </c>
      <c r="K258" s="39" t="s">
        <v>553</v>
      </c>
      <c r="L258" s="36">
        <v>58</v>
      </c>
      <c r="M258" s="34" t="s">
        <v>554</v>
      </c>
      <c r="N258" s="34" t="s">
        <v>555</v>
      </c>
      <c r="O258" s="40" t="str">
        <f t="shared" si="28"/>
        <v>ГАЗ-3309 спец.авар. №АА 9335 ТХ</v>
      </c>
      <c r="P258" s="40" t="s">
        <v>1568</v>
      </c>
      <c r="Q258" s="40" t="s">
        <v>1569</v>
      </c>
      <c r="R258" s="40" t="s">
        <v>1570</v>
      </c>
      <c r="S258" s="27" t="str">
        <f>VLOOKUP(C258,'Список ТЗ'!$B$2:$E$457,4,FALSE)</f>
        <v>ГАЗ-3309</v>
      </c>
      <c r="T258" s="27" t="str">
        <f>VLOOKUP(C258,'Список ТЗ'!$B$2:$E$457,2,FALSE)</f>
        <v>АА 9335 ТХ</v>
      </c>
      <c r="U258" s="27" t="str">
        <f>VLOOKUP(C258,'Список ТЗ'!$B$2:$E$457,3,FALSE)</f>
        <v>АА 6129 КЕ</v>
      </c>
      <c r="V258" s="27">
        <f t="shared" si="33"/>
        <v>20</v>
      </c>
      <c r="W258" s="27">
        <f t="shared" si="34"/>
        <v>8</v>
      </c>
      <c r="X258" s="27" t="e">
        <f>VLOOKUP(C258,'Перелік до списання'!$B$2:$B$207,1,FALSE)</f>
        <v>#N/A</v>
      </c>
    </row>
    <row r="259" spans="1:24" ht="33" customHeight="1" x14ac:dyDescent="0.2">
      <c r="A259" s="33">
        <v>136995</v>
      </c>
      <c r="B259" s="34" t="s">
        <v>1571</v>
      </c>
      <c r="C259" s="35" t="s">
        <v>1572</v>
      </c>
      <c r="D259" s="36">
        <v>105</v>
      </c>
      <c r="E259" s="34" t="s">
        <v>1381</v>
      </c>
      <c r="F259" s="35" t="s">
        <v>1382</v>
      </c>
      <c r="G259" s="42">
        <v>76445.820000000007</v>
      </c>
      <c r="H259" s="43">
        <v>1274.0999999999999</v>
      </c>
      <c r="I259" s="42">
        <v>75171.72</v>
      </c>
      <c r="J259" s="39" t="s">
        <v>1573</v>
      </c>
      <c r="K259" s="39" t="s">
        <v>553</v>
      </c>
      <c r="L259" s="36">
        <v>58</v>
      </c>
      <c r="M259" s="34" t="s">
        <v>554</v>
      </c>
      <c r="N259" s="34" t="s">
        <v>555</v>
      </c>
      <c r="O259" s="40" t="str">
        <f t="shared" si="28"/>
        <v>ГАЗ-2705 СПЕЦІАЛЬНИЙ МАЛОТОННАЖНИЙ (ЕТЛ-10)  № АА 9326 ТХ</v>
      </c>
      <c r="P259" s="40" t="s">
        <v>1574</v>
      </c>
      <c r="Q259" s="40" t="e">
        <v>#N/A</v>
      </c>
      <c r="R259" s="40" t="e">
        <v>#N/A</v>
      </c>
      <c r="S259" s="27" t="e">
        <f>VLOOKUP(C259,'Список ТЗ'!$B$2:$B$457,1,FALSE)</f>
        <v>#N/A</v>
      </c>
      <c r="T259" s="27" t="e">
        <f>VLOOKUP(C259,'Список ТЗ'!$B$2:$E$457,2,FALSE)</f>
        <v>#N/A</v>
      </c>
      <c r="U259" s="27" t="e">
        <f>VLOOKUP(C259,'Список ТЗ'!$B$2:$E$457,3,FALSE)</f>
        <v>#N/A</v>
      </c>
      <c r="X259" s="27" t="e">
        <f>VLOOKUP(C259,'Перелік до списання'!$B$2:$B$207,1,FALSE)</f>
        <v>#N/A</v>
      </c>
    </row>
    <row r="260" spans="1:24" ht="11.1" customHeight="1" x14ac:dyDescent="0.2">
      <c r="A260" s="33">
        <v>4336</v>
      </c>
      <c r="B260" s="34" t="s">
        <v>1575</v>
      </c>
      <c r="C260" s="35" t="s">
        <v>1576</v>
      </c>
      <c r="D260" s="36">
        <v>105</v>
      </c>
      <c r="E260" s="34" t="s">
        <v>1381</v>
      </c>
      <c r="F260" s="35" t="s">
        <v>1382</v>
      </c>
      <c r="G260" s="38">
        <v>1</v>
      </c>
      <c r="H260" s="37">
        <v>0.25</v>
      </c>
      <c r="I260" s="37">
        <v>0.75</v>
      </c>
      <c r="J260" s="39" t="s">
        <v>1577</v>
      </c>
      <c r="K260" s="39" t="s">
        <v>65</v>
      </c>
      <c r="L260" s="36">
        <v>52</v>
      </c>
      <c r="M260" s="34" t="s">
        <v>777</v>
      </c>
      <c r="N260" s="34" t="s">
        <v>778</v>
      </c>
      <c r="O260" s="40" t="str">
        <f t="shared" si="28"/>
        <v>КАМАЗ -5320    № 0501 КiВ</v>
      </c>
      <c r="P260" s="40" t="s">
        <v>1578</v>
      </c>
      <c r="Q260" s="40" t="e">
        <v>#N/A</v>
      </c>
      <c r="R260" s="40" t="e">
        <v>#N/A</v>
      </c>
      <c r="S260" s="27" t="e">
        <f>VLOOKUP(C260,'Список ТЗ'!$B$2:$B$457,1,FALSE)</f>
        <v>#N/A</v>
      </c>
      <c r="T260" s="27" t="e">
        <f>VLOOKUP(C260,'Список ТЗ'!$B$2:$E$457,2,FALSE)</f>
        <v>#N/A</v>
      </c>
      <c r="U260" s="27" t="e">
        <f>VLOOKUP(C260,'Список ТЗ'!$B$2:$E$457,3,FALSE)</f>
        <v>#N/A</v>
      </c>
      <c r="X260" s="27" t="e">
        <f>VLOOKUP(C260,'Перелік до списання'!$B$2:$B$207,1,FALSE)</f>
        <v>#N/A</v>
      </c>
    </row>
    <row r="261" spans="1:24" ht="44.1" customHeight="1" x14ac:dyDescent="0.2">
      <c r="A261" s="33">
        <v>4339</v>
      </c>
      <c r="B261" s="34" t="s">
        <v>1579</v>
      </c>
      <c r="C261" s="35" t="s">
        <v>1580</v>
      </c>
      <c r="D261" s="36">
        <v>105</v>
      </c>
      <c r="E261" s="34" t="s">
        <v>1381</v>
      </c>
      <c r="F261" s="35" t="s">
        <v>1382</v>
      </c>
      <c r="G261" s="44">
        <v>1744000</v>
      </c>
      <c r="H261" s="42">
        <v>276133.27</v>
      </c>
      <c r="I261" s="42">
        <v>1467866.73</v>
      </c>
      <c r="J261" s="39" t="s">
        <v>798</v>
      </c>
      <c r="K261" s="39" t="s">
        <v>798</v>
      </c>
      <c r="L261" s="36">
        <v>100</v>
      </c>
      <c r="M261" s="34" t="s">
        <v>799</v>
      </c>
      <c r="N261" s="34" t="s">
        <v>555</v>
      </c>
      <c r="O261" s="40" t="str">
        <f t="shared" si="28"/>
        <v>Автомобіль спеціалізований на базі шасі Peugeot Boxer L2 куз. 0692</v>
      </c>
      <c r="P261" s="40" t="s">
        <v>1581</v>
      </c>
      <c r="Q261" s="40" t="e">
        <v>#N/A</v>
      </c>
      <c r="R261" s="40" t="e">
        <v>#N/A</v>
      </c>
      <c r="S261" s="27" t="e">
        <f>VLOOKUP(C261,'Список ТЗ'!$B$2:$B$457,1,FALSE)</f>
        <v>#N/A</v>
      </c>
      <c r="T261" s="27" t="e">
        <f>VLOOKUP(C261,'Список ТЗ'!$B$2:$E$457,2,FALSE)</f>
        <v>#N/A</v>
      </c>
      <c r="U261" s="27" t="e">
        <f>VLOOKUP(C261,'Список ТЗ'!$B$2:$E$457,3,FALSE)</f>
        <v>#N/A</v>
      </c>
      <c r="X261" s="27" t="e">
        <f>VLOOKUP(C261,'Перелік до списання'!$B$2:$B$207,1,FALSE)</f>
        <v>#N/A</v>
      </c>
    </row>
    <row r="262" spans="1:24" ht="33" customHeight="1" x14ac:dyDescent="0.2">
      <c r="A262" s="33">
        <v>4340</v>
      </c>
      <c r="B262" s="34" t="s">
        <v>1582</v>
      </c>
      <c r="C262" s="35" t="s">
        <v>1583</v>
      </c>
      <c r="D262" s="36">
        <v>105</v>
      </c>
      <c r="E262" s="34" t="s">
        <v>1381</v>
      </c>
      <c r="F262" s="35" t="s">
        <v>1382</v>
      </c>
      <c r="G262" s="42">
        <v>3588062.99</v>
      </c>
      <c r="H262" s="42">
        <v>119602.08</v>
      </c>
      <c r="I262" s="42">
        <v>3468460.91</v>
      </c>
      <c r="J262" s="39" t="s">
        <v>863</v>
      </c>
      <c r="K262" s="39" t="s">
        <v>863</v>
      </c>
      <c r="L262" s="36">
        <v>115</v>
      </c>
      <c r="M262" s="34" t="s">
        <v>554</v>
      </c>
      <c r="N262" s="34" t="s">
        <v>555</v>
      </c>
      <c r="O262" s="40" t="str">
        <f t="shared" ref="O262:O325" si="35">B262</f>
        <v>Вантажний бортовий Iveko  кран-маніп облад АА 8460 ТМ</v>
      </c>
      <c r="P262" s="40" t="s">
        <v>1584</v>
      </c>
      <c r="Q262" s="40" t="e">
        <v>#N/A</v>
      </c>
      <c r="R262" s="40" t="e">
        <v>#N/A</v>
      </c>
      <c r="S262" s="27" t="e">
        <f>VLOOKUP(C262,'Список ТЗ'!$B$2:$B$457,1,FALSE)</f>
        <v>#N/A</v>
      </c>
      <c r="T262" s="27" t="e">
        <f>VLOOKUP(C262,'Список ТЗ'!$B$2:$E$457,2,FALSE)</f>
        <v>#N/A</v>
      </c>
      <c r="U262" s="27" t="e">
        <f>VLOOKUP(C262,'Список ТЗ'!$B$2:$E$457,3,FALSE)</f>
        <v>#N/A</v>
      </c>
      <c r="X262" s="27" t="e">
        <f>VLOOKUP(C262,'Перелік до списання'!$B$2:$B$207,1,FALSE)</f>
        <v>#N/A</v>
      </c>
    </row>
    <row r="263" spans="1:24" ht="33" customHeight="1" x14ac:dyDescent="0.2">
      <c r="A263" s="33">
        <v>137434</v>
      </c>
      <c r="B263" s="34" t="s">
        <v>1585</v>
      </c>
      <c r="C263" s="35" t="s">
        <v>1586</v>
      </c>
      <c r="D263" s="36">
        <v>105</v>
      </c>
      <c r="E263" s="34" t="s">
        <v>1381</v>
      </c>
      <c r="F263" s="35" t="s">
        <v>1382</v>
      </c>
      <c r="G263" s="42">
        <v>2002322.89</v>
      </c>
      <c r="H263" s="42">
        <v>66744.039999999994</v>
      </c>
      <c r="I263" s="42">
        <v>1935578.85</v>
      </c>
      <c r="J263" s="39" t="s">
        <v>870</v>
      </c>
      <c r="K263" s="39" t="s">
        <v>870</v>
      </c>
      <c r="L263" s="36">
        <v>115</v>
      </c>
      <c r="M263" s="34" t="s">
        <v>554</v>
      </c>
      <c r="N263" s="34" t="s">
        <v>555</v>
      </c>
      <c r="O263" s="40" t="str">
        <f t="shared" si="35"/>
        <v>Автомобіль спец фургон малотонажн Ford Tranzit АА4721М</v>
      </c>
      <c r="P263" s="40" t="s">
        <v>1587</v>
      </c>
      <c r="Q263" s="40" t="e">
        <v>#N/A</v>
      </c>
      <c r="R263" s="40" t="e">
        <v>#N/A</v>
      </c>
      <c r="S263" s="27" t="e">
        <f>VLOOKUP(C263,'Список ТЗ'!$B$2:$B$457,1,FALSE)</f>
        <v>#N/A</v>
      </c>
      <c r="T263" s="27" t="e">
        <f>VLOOKUP(C263,'Список ТЗ'!$B$2:$E$457,2,FALSE)</f>
        <v>#N/A</v>
      </c>
      <c r="U263" s="27" t="e">
        <f>VLOOKUP(C263,'Список ТЗ'!$B$2:$E$457,3,FALSE)</f>
        <v>#N/A</v>
      </c>
      <c r="X263" s="27" t="e">
        <f>VLOOKUP(C263,'Перелік до списання'!$B$2:$B$207,1,FALSE)</f>
        <v>#N/A</v>
      </c>
    </row>
    <row r="264" spans="1:24" ht="33" customHeight="1" x14ac:dyDescent="0.2">
      <c r="A264" s="33">
        <v>137435</v>
      </c>
      <c r="B264" s="34" t="s">
        <v>1588</v>
      </c>
      <c r="C264" s="35" t="s">
        <v>1589</v>
      </c>
      <c r="D264" s="36">
        <v>105</v>
      </c>
      <c r="E264" s="34" t="s">
        <v>1381</v>
      </c>
      <c r="F264" s="35" t="s">
        <v>1382</v>
      </c>
      <c r="G264" s="42">
        <v>2002322.89</v>
      </c>
      <c r="H264" s="42">
        <v>66744.039999999994</v>
      </c>
      <c r="I264" s="42">
        <v>1935578.85</v>
      </c>
      <c r="J264" s="39" t="s">
        <v>870</v>
      </c>
      <c r="K264" s="39" t="s">
        <v>870</v>
      </c>
      <c r="L264" s="36">
        <v>115</v>
      </c>
      <c r="M264" s="34" t="s">
        <v>554</v>
      </c>
      <c r="N264" s="34" t="s">
        <v>555</v>
      </c>
      <c r="O264" s="40" t="str">
        <f t="shared" si="35"/>
        <v>Автомобіль спец фургон малотонажн Ford Tranzit АА4723М</v>
      </c>
      <c r="P264" s="40" t="s">
        <v>1590</v>
      </c>
      <c r="Q264" s="40" t="e">
        <v>#N/A</v>
      </c>
      <c r="R264" s="40" t="e">
        <v>#N/A</v>
      </c>
      <c r="S264" s="27" t="e">
        <f>VLOOKUP(C264,'Список ТЗ'!$B$2:$B$457,1,FALSE)</f>
        <v>#N/A</v>
      </c>
      <c r="T264" s="27" t="e">
        <f>VLOOKUP(C264,'Список ТЗ'!$B$2:$E$457,2,FALSE)</f>
        <v>#N/A</v>
      </c>
      <c r="U264" s="27" t="e">
        <f>VLOOKUP(C264,'Список ТЗ'!$B$2:$E$457,3,FALSE)</f>
        <v>#N/A</v>
      </c>
      <c r="X264" s="27" t="e">
        <f>VLOOKUP(C264,'Перелік до списання'!$B$2:$B$207,1,FALSE)</f>
        <v>#N/A</v>
      </c>
    </row>
    <row r="265" spans="1:24" ht="56.1" customHeight="1" x14ac:dyDescent="0.2">
      <c r="A265" s="33">
        <v>137436</v>
      </c>
      <c r="B265" s="34" t="s">
        <v>1591</v>
      </c>
      <c r="C265" s="35" t="s">
        <v>1592</v>
      </c>
      <c r="D265" s="36">
        <v>105</v>
      </c>
      <c r="E265" s="34" t="s">
        <v>1381</v>
      </c>
      <c r="F265" s="35" t="s">
        <v>1382</v>
      </c>
      <c r="G265" s="42">
        <v>2002322.89</v>
      </c>
      <c r="H265" s="42">
        <v>50058.06</v>
      </c>
      <c r="I265" s="42">
        <v>1952264.83</v>
      </c>
      <c r="J265" s="39" t="s">
        <v>1593</v>
      </c>
      <c r="K265" s="39" t="s">
        <v>1593</v>
      </c>
      <c r="L265" s="36">
        <v>116</v>
      </c>
      <c r="M265" s="34" t="s">
        <v>554</v>
      </c>
      <c r="N265" s="34" t="s">
        <v>555</v>
      </c>
      <c r="O265" s="40" t="str">
        <f t="shared" si="35"/>
        <v>Автомобіль спеціалізований для обслуговування тм на базі  Ford Transit, держ. номер АА 4071 ТО</v>
      </c>
      <c r="P265" s="40" t="s">
        <v>1594</v>
      </c>
      <c r="Q265" s="40" t="e">
        <v>#N/A</v>
      </c>
      <c r="R265" s="40" t="e">
        <v>#N/A</v>
      </c>
      <c r="S265" s="27" t="e">
        <f>VLOOKUP(C265,'Список ТЗ'!$B$2:$B$457,1,FALSE)</f>
        <v>#N/A</v>
      </c>
      <c r="T265" s="27" t="e">
        <f>VLOOKUP(C265,'Список ТЗ'!$B$2:$E$457,2,FALSE)</f>
        <v>#N/A</v>
      </c>
      <c r="U265" s="27" t="e">
        <f>VLOOKUP(C265,'Список ТЗ'!$B$2:$E$457,3,FALSE)</f>
        <v>#N/A</v>
      </c>
      <c r="X265" s="27" t="e">
        <f>VLOOKUP(C265,'Перелік до списання'!$B$2:$B$207,1,FALSE)</f>
        <v>#N/A</v>
      </c>
    </row>
    <row r="266" spans="1:24" ht="56.1" customHeight="1" x14ac:dyDescent="0.2">
      <c r="A266" s="33">
        <v>76110</v>
      </c>
      <c r="B266" s="34" t="s">
        <v>1595</v>
      </c>
      <c r="C266" s="35" t="s">
        <v>1596</v>
      </c>
      <c r="D266" s="36">
        <v>105</v>
      </c>
      <c r="E266" s="34" t="s">
        <v>1597</v>
      </c>
      <c r="F266" s="35" t="s">
        <v>435</v>
      </c>
      <c r="G266" s="42">
        <v>10019.540000000001</v>
      </c>
      <c r="H266" s="41">
        <v>83.5</v>
      </c>
      <c r="I266" s="42">
        <v>9936.0400000000009</v>
      </c>
      <c r="J266" s="39" t="s">
        <v>1061</v>
      </c>
      <c r="K266" s="39" t="s">
        <v>553</v>
      </c>
      <c r="L266" s="36">
        <v>118</v>
      </c>
      <c r="M266" s="34" t="s">
        <v>554</v>
      </c>
      <c r="N266" s="34" t="s">
        <v>555</v>
      </c>
      <c r="O266" s="40" t="str">
        <f t="shared" si="35"/>
        <v>Автономний опалювач марки Eberspaxher Airtronic D2 на спец.автомобілі МАЗ-4371Р2, д.н. АА 9312 ТХ</v>
      </c>
      <c r="P266" s="40" t="s">
        <v>1598</v>
      </c>
      <c r="Q266" s="40" t="e">
        <v>#N/A</v>
      </c>
      <c r="R266" s="40" t="e">
        <v>#N/A</v>
      </c>
      <c r="S266" s="27" t="e">
        <f>VLOOKUP(C266,'Список ТЗ'!$B$2:$B$457,1,FALSE)</f>
        <v>#N/A</v>
      </c>
      <c r="T266" s="27" t="e">
        <f>VLOOKUP(C266,'Список ТЗ'!$B$2:$E$457,2,FALSE)</f>
        <v>#N/A</v>
      </c>
      <c r="U266" s="27" t="e">
        <f>VLOOKUP(C266,'Список ТЗ'!$B$2:$E$457,3,FALSE)</f>
        <v>#N/A</v>
      </c>
      <c r="X266" s="27" t="e">
        <f>VLOOKUP(C266,'Перелік до списання'!$B$2:$B$207,1,FALSE)</f>
        <v>#N/A</v>
      </c>
    </row>
    <row r="267" spans="1:24" ht="56.1" customHeight="1" x14ac:dyDescent="0.2">
      <c r="A267" s="33">
        <v>76111</v>
      </c>
      <c r="B267" s="34" t="s">
        <v>1599</v>
      </c>
      <c r="C267" s="35" t="s">
        <v>1600</v>
      </c>
      <c r="D267" s="36">
        <v>105</v>
      </c>
      <c r="E267" s="34" t="s">
        <v>1597</v>
      </c>
      <c r="F267" s="35" t="s">
        <v>435</v>
      </c>
      <c r="G267" s="42">
        <v>7219.87</v>
      </c>
      <c r="H267" s="37">
        <v>60.17</v>
      </c>
      <c r="I267" s="43">
        <v>7159.7</v>
      </c>
      <c r="J267" s="39" t="s">
        <v>1061</v>
      </c>
      <c r="K267" s="39" t="s">
        <v>553</v>
      </c>
      <c r="L267" s="36">
        <v>118</v>
      </c>
      <c r="M267" s="34" t="s">
        <v>554</v>
      </c>
      <c r="N267" s="34" t="s">
        <v>555</v>
      </c>
      <c r="O267" s="40" t="str">
        <f t="shared" si="35"/>
        <v>Передпусковий дизельний підігрівач ТЕПЛ1 ОСТАР 14ТС-10-М5 на спец.автомоб.МАЗ-4371Р2, д.н.АА 9312 ТХ</v>
      </c>
      <c r="P267" s="40" t="s">
        <v>1601</v>
      </c>
      <c r="Q267" s="40" t="e">
        <v>#N/A</v>
      </c>
      <c r="R267" s="40" t="e">
        <v>#N/A</v>
      </c>
      <c r="S267" s="27" t="e">
        <f>VLOOKUP(C267,'Список ТЗ'!$B$2:$B$457,1,FALSE)</f>
        <v>#N/A</v>
      </c>
      <c r="T267" s="27" t="e">
        <f>VLOOKUP(C267,'Список ТЗ'!$B$2:$E$457,2,FALSE)</f>
        <v>#N/A</v>
      </c>
      <c r="U267" s="27" t="e">
        <f>VLOOKUP(C267,'Список ТЗ'!$B$2:$E$457,3,FALSE)</f>
        <v>#N/A</v>
      </c>
      <c r="X267" s="27" t="e">
        <f>VLOOKUP(C267,'Перелік до списання'!$B$2:$B$207,1,FALSE)</f>
        <v>#N/A</v>
      </c>
    </row>
    <row r="268" spans="1:24" ht="21.95" customHeight="1" x14ac:dyDescent="0.2">
      <c r="A268" s="33">
        <v>76119</v>
      </c>
      <c r="B268" s="34" t="s">
        <v>557</v>
      </c>
      <c r="C268" s="35" t="s">
        <v>1602</v>
      </c>
      <c r="D268" s="36">
        <v>105</v>
      </c>
      <c r="E268" s="34" t="s">
        <v>1597</v>
      </c>
      <c r="F268" s="35" t="s">
        <v>435</v>
      </c>
      <c r="G268" s="37">
        <v>743.57</v>
      </c>
      <c r="H268" s="41">
        <v>6.2</v>
      </c>
      <c r="I268" s="37">
        <v>737.37</v>
      </c>
      <c r="J268" s="39" t="s">
        <v>559</v>
      </c>
      <c r="K268" s="39" t="s">
        <v>553</v>
      </c>
      <c r="L268" s="36">
        <v>118</v>
      </c>
      <c r="M268" s="34" t="s">
        <v>554</v>
      </c>
      <c r="N268" s="34" t="s">
        <v>555</v>
      </c>
      <c r="O268" s="40" t="str">
        <f t="shared" si="35"/>
        <v>Пуско-зарядная тележка для автомобилей D 620</v>
      </c>
      <c r="P268" s="40" t="s">
        <v>560</v>
      </c>
      <c r="Q268" s="40" t="e">
        <v>#N/A</v>
      </c>
      <c r="R268" s="40" t="e">
        <v>#N/A</v>
      </c>
      <c r="S268" s="27" t="e">
        <f>VLOOKUP(C268,'Список ТЗ'!$B$2:$B$457,1,FALSE)</f>
        <v>#N/A</v>
      </c>
      <c r="T268" s="27" t="e">
        <f>VLOOKUP(C268,'Список ТЗ'!$B$2:$E$457,2,FALSE)</f>
        <v>#N/A</v>
      </c>
      <c r="U268" s="27" t="e">
        <f>VLOOKUP(C268,'Список ТЗ'!$B$2:$E$457,3,FALSE)</f>
        <v>#N/A</v>
      </c>
      <c r="X268" s="27" t="e">
        <f>VLOOKUP(C268,'Перелік до списання'!$B$2:$B$207,1,FALSE)</f>
        <v>#N/A</v>
      </c>
    </row>
    <row r="269" spans="1:24" ht="44.1" customHeight="1" x14ac:dyDescent="0.2">
      <c r="A269" s="33">
        <v>76121</v>
      </c>
      <c r="B269" s="34" t="s">
        <v>1603</v>
      </c>
      <c r="C269" s="35" t="s">
        <v>1604</v>
      </c>
      <c r="D269" s="36">
        <v>105</v>
      </c>
      <c r="E269" s="34" t="s">
        <v>1597</v>
      </c>
      <c r="F269" s="35" t="s">
        <v>435</v>
      </c>
      <c r="G269" s="37">
        <v>0.01</v>
      </c>
      <c r="H269" s="38">
        <v>0</v>
      </c>
      <c r="I269" s="37">
        <v>0.01</v>
      </c>
      <c r="J269" s="39" t="s">
        <v>449</v>
      </c>
      <c r="K269" s="39" t="s">
        <v>553</v>
      </c>
      <c r="L269" s="36">
        <v>118</v>
      </c>
      <c r="M269" s="34" t="s">
        <v>554</v>
      </c>
      <c r="N269" s="34" t="s">
        <v>555</v>
      </c>
      <c r="O269" s="40" t="str">
        <f t="shared" si="35"/>
        <v>Установка кранова КТА-18.01 на шасі МАЗ-533702-240 - УЗМ  №АА7463 ТР</v>
      </c>
      <c r="P269" s="40" t="s">
        <v>1605</v>
      </c>
      <c r="Q269" s="40" t="e">
        <v>#N/A</v>
      </c>
      <c r="R269" s="40" t="e">
        <v>#N/A</v>
      </c>
      <c r="S269" s="27" t="e">
        <f>VLOOKUP(C269,'Список ТЗ'!$B$2:$B$457,1,FALSE)</f>
        <v>#N/A</v>
      </c>
      <c r="T269" s="27" t="e">
        <f>VLOOKUP(C269,'Список ТЗ'!$B$2:$E$457,2,FALSE)</f>
        <v>#N/A</v>
      </c>
      <c r="U269" s="27" t="e">
        <f>VLOOKUP(C269,'Список ТЗ'!$B$2:$E$457,3,FALSE)</f>
        <v>#N/A</v>
      </c>
      <c r="X269" s="27" t="e">
        <f>VLOOKUP(C269,'Перелік до списання'!$B$2:$B$207,1,FALSE)</f>
        <v>#N/A</v>
      </c>
    </row>
    <row r="270" spans="1:24" ht="33" customHeight="1" x14ac:dyDescent="0.2">
      <c r="A270" s="33">
        <v>76128</v>
      </c>
      <c r="B270" s="34" t="s">
        <v>1606</v>
      </c>
      <c r="C270" s="35" t="s">
        <v>1607</v>
      </c>
      <c r="D270" s="36">
        <v>105</v>
      </c>
      <c r="E270" s="34" t="s">
        <v>1597</v>
      </c>
      <c r="F270" s="35" t="s">
        <v>435</v>
      </c>
      <c r="G270" s="42">
        <v>3293.52</v>
      </c>
      <c r="H270" s="37">
        <v>27.45</v>
      </c>
      <c r="I270" s="42">
        <v>3266.07</v>
      </c>
      <c r="J270" s="39" t="s">
        <v>451</v>
      </c>
      <c r="K270" s="39" t="s">
        <v>553</v>
      </c>
      <c r="L270" s="36">
        <v>118</v>
      </c>
      <c r="M270" s="34" t="s">
        <v>554</v>
      </c>
      <c r="N270" s="34" t="s">
        <v>555</v>
      </c>
      <c r="O270" s="40" t="str">
        <f t="shared" si="35"/>
        <v>Автономний обігрівач на Автомобіль  спец. Газ-3309  №АА 9328 ТХ</v>
      </c>
      <c r="P270" s="40" t="s">
        <v>1608</v>
      </c>
      <c r="Q270" s="40" t="e">
        <v>#N/A</v>
      </c>
      <c r="R270" s="40" t="e">
        <v>#N/A</v>
      </c>
      <c r="S270" s="27" t="e">
        <f>VLOOKUP(C270,'Список ТЗ'!$B$2:$B$457,1,FALSE)</f>
        <v>#N/A</v>
      </c>
      <c r="T270" s="27" t="e">
        <f>VLOOKUP(C270,'Список ТЗ'!$B$2:$E$457,2,FALSE)</f>
        <v>#N/A</v>
      </c>
      <c r="U270" s="27" t="e">
        <f>VLOOKUP(C270,'Список ТЗ'!$B$2:$E$457,3,FALSE)</f>
        <v>#N/A</v>
      </c>
      <c r="X270" s="27" t="e">
        <f>VLOOKUP(C270,'Перелік до списання'!$B$2:$B$207,1,FALSE)</f>
        <v>#N/A</v>
      </c>
    </row>
    <row r="271" spans="1:24" ht="66.95" customHeight="1" x14ac:dyDescent="0.2">
      <c r="A271" s="33">
        <v>76141</v>
      </c>
      <c r="B271" s="34" t="s">
        <v>1609</v>
      </c>
      <c r="C271" s="35" t="s">
        <v>1610</v>
      </c>
      <c r="D271" s="36">
        <v>105</v>
      </c>
      <c r="E271" s="34" t="s">
        <v>1597</v>
      </c>
      <c r="F271" s="35" t="s">
        <v>435</v>
      </c>
      <c r="G271" s="42">
        <v>5624.78</v>
      </c>
      <c r="H271" s="37">
        <v>46.87</v>
      </c>
      <c r="I271" s="42">
        <v>5577.91</v>
      </c>
      <c r="J271" s="39" t="s">
        <v>1061</v>
      </c>
      <c r="K271" s="39" t="s">
        <v>553</v>
      </c>
      <c r="L271" s="36">
        <v>118</v>
      </c>
      <c r="M271" s="34" t="s">
        <v>554</v>
      </c>
      <c r="N271" s="34" t="s">
        <v>555</v>
      </c>
      <c r="O271" s="40" t="str">
        <f t="shared" si="35"/>
        <v>Передпусковий дизельний підігрівач ТЕПЛ1 ОСТАР 14ТС-10-М5 спец.автомобіля МАЗ-4371Р2, д.н.АА 4410 ХА</v>
      </c>
      <c r="P271" s="40" t="s">
        <v>1611</v>
      </c>
      <c r="Q271" s="40" t="e">
        <v>#N/A</v>
      </c>
      <c r="R271" s="40" t="e">
        <v>#N/A</v>
      </c>
      <c r="S271" s="27" t="e">
        <f>VLOOKUP(C271,'Список ТЗ'!$B$2:$B$457,1,FALSE)</f>
        <v>#N/A</v>
      </c>
      <c r="T271" s="27" t="e">
        <f>VLOOKUP(C271,'Список ТЗ'!$B$2:$E$457,2,FALSE)</f>
        <v>#N/A</v>
      </c>
      <c r="U271" s="27" t="e">
        <f>VLOOKUP(C271,'Список ТЗ'!$B$2:$E$457,3,FALSE)</f>
        <v>#N/A</v>
      </c>
      <c r="X271" s="27" t="e">
        <f>VLOOKUP(C271,'Перелік до списання'!$B$2:$B$207,1,FALSE)</f>
        <v>#N/A</v>
      </c>
    </row>
    <row r="272" spans="1:24" ht="56.1" customHeight="1" x14ac:dyDescent="0.2">
      <c r="A272" s="33">
        <v>76142</v>
      </c>
      <c r="B272" s="34" t="s">
        <v>1612</v>
      </c>
      <c r="C272" s="35" t="s">
        <v>1613</v>
      </c>
      <c r="D272" s="36">
        <v>105</v>
      </c>
      <c r="E272" s="34" t="s">
        <v>1597</v>
      </c>
      <c r="F272" s="35" t="s">
        <v>435</v>
      </c>
      <c r="G272" s="42">
        <v>10436.040000000001</v>
      </c>
      <c r="H272" s="37">
        <v>86.97</v>
      </c>
      <c r="I272" s="42">
        <v>10349.07</v>
      </c>
      <c r="J272" s="39" t="s">
        <v>1061</v>
      </c>
      <c r="K272" s="39" t="s">
        <v>553</v>
      </c>
      <c r="L272" s="36">
        <v>118</v>
      </c>
      <c r="M272" s="34" t="s">
        <v>554</v>
      </c>
      <c r="N272" s="34" t="s">
        <v>555</v>
      </c>
      <c r="O272" s="40" t="str">
        <f t="shared" si="35"/>
        <v>Автономний опалювач марки Eberspaxher Airtronic D2 на спец.автомобілі МАЗ-4371Р2, д.н. АА 4410 ХА</v>
      </c>
      <c r="P272" s="40" t="s">
        <v>1614</v>
      </c>
      <c r="Q272" s="40" t="e">
        <v>#N/A</v>
      </c>
      <c r="R272" s="40" t="e">
        <v>#N/A</v>
      </c>
      <c r="S272" s="27" t="e">
        <f>VLOOKUP(C272,'Список ТЗ'!$B$2:$B$457,1,FALSE)</f>
        <v>#N/A</v>
      </c>
      <c r="T272" s="27" t="e">
        <f>VLOOKUP(C272,'Список ТЗ'!$B$2:$E$457,2,FALSE)</f>
        <v>#N/A</v>
      </c>
      <c r="U272" s="27" t="e">
        <f>VLOOKUP(C272,'Список ТЗ'!$B$2:$E$457,3,FALSE)</f>
        <v>#N/A</v>
      </c>
      <c r="X272" s="27" t="e">
        <f>VLOOKUP(C272,'Перелік до списання'!$B$2:$B$207,1,FALSE)</f>
        <v>#N/A</v>
      </c>
    </row>
    <row r="273" spans="1:24" ht="21.95" customHeight="1" x14ac:dyDescent="0.2">
      <c r="A273" s="33">
        <v>111020</v>
      </c>
      <c r="B273" s="34" t="s">
        <v>1615</v>
      </c>
      <c r="C273" s="35" t="s">
        <v>1616</v>
      </c>
      <c r="D273" s="36">
        <v>105</v>
      </c>
      <c r="E273" s="34" t="s">
        <v>1597</v>
      </c>
      <c r="F273" s="35" t="s">
        <v>435</v>
      </c>
      <c r="G273" s="42">
        <v>3341.14</v>
      </c>
      <c r="H273" s="42">
        <v>1392.09</v>
      </c>
      <c r="I273" s="42">
        <v>1949.05</v>
      </c>
      <c r="J273" s="39" t="s">
        <v>1617</v>
      </c>
      <c r="K273" s="39" t="s">
        <v>803</v>
      </c>
      <c r="L273" s="36">
        <v>55</v>
      </c>
      <c r="M273" s="34" t="s">
        <v>777</v>
      </c>
      <c r="N273" s="34" t="s">
        <v>555</v>
      </c>
      <c r="O273" s="40" t="str">
        <f t="shared" si="35"/>
        <v>Прицеп тракторный</v>
      </c>
      <c r="P273" s="40" t="s">
        <v>1618</v>
      </c>
      <c r="Q273" s="40" t="s">
        <v>1619</v>
      </c>
      <c r="R273" s="40">
        <v>0</v>
      </c>
      <c r="S273" s="27" t="str">
        <f>VLOOKUP(C273,'Список ТЗ'!$B$2:$E$457,4,FALSE)</f>
        <v>Причіп тракторний</v>
      </c>
      <c r="T273" s="27" t="str">
        <f>VLOOKUP(C273,'Список ТЗ'!$B$2:$E$457,2,FALSE)</f>
        <v>-</v>
      </c>
      <c r="U273" s="27">
        <f>VLOOKUP(C273,'Список ТЗ'!$B$2:$E$457,3,FALSE)</f>
        <v>0</v>
      </c>
      <c r="V273" s="27" t="e">
        <f>SEARCH(R273,P273)</f>
        <v>#VALUE!</v>
      </c>
      <c r="W273" s="27">
        <f t="shared" ref="W273:W278" si="36">LEN(Q273)</f>
        <v>1</v>
      </c>
      <c r="X273" s="27" t="e">
        <f>VLOOKUP(C273,'Перелік до списання'!$B$2:$B$207,1,FALSE)</f>
        <v>#N/A</v>
      </c>
    </row>
    <row r="274" spans="1:24" ht="33" customHeight="1" x14ac:dyDescent="0.2">
      <c r="A274" s="33">
        <v>111038</v>
      </c>
      <c r="B274" s="34" t="s">
        <v>1620</v>
      </c>
      <c r="C274" s="35" t="s">
        <v>1621</v>
      </c>
      <c r="D274" s="36">
        <v>105</v>
      </c>
      <c r="E274" s="34" t="s">
        <v>1597</v>
      </c>
      <c r="F274" s="35" t="s">
        <v>435</v>
      </c>
      <c r="G274" s="42">
        <v>40777.82</v>
      </c>
      <c r="H274" s="43">
        <v>16990.8</v>
      </c>
      <c r="I274" s="42">
        <v>23787.02</v>
      </c>
      <c r="J274" s="39" t="s">
        <v>1622</v>
      </c>
      <c r="K274" s="39" t="s">
        <v>803</v>
      </c>
      <c r="L274" s="36">
        <v>55</v>
      </c>
      <c r="M274" s="34" t="s">
        <v>777</v>
      </c>
      <c r="N274" s="34" t="s">
        <v>555</v>
      </c>
      <c r="O274" s="40" t="str">
        <f t="shared" si="35"/>
        <v>Бульдозер Д-606 на базі трактора ДТ-75Д держ.номер Т01723 АІ</v>
      </c>
      <c r="P274" s="40" t="s">
        <v>1623</v>
      </c>
      <c r="Q274" s="40" t="s">
        <v>1624</v>
      </c>
      <c r="R274" s="40">
        <v>0</v>
      </c>
      <c r="S274" s="27" t="str">
        <f>VLOOKUP(C274,'Список ТЗ'!$B$2:$E$457,4,FALSE)</f>
        <v>Д-606 на базі трактора ДТ-75Д</v>
      </c>
      <c r="T274" s="27" t="str">
        <f>VLOOKUP(C274,'Список ТЗ'!$B$2:$E$457,2,FALSE)</f>
        <v>Т 01723 АІ</v>
      </c>
      <c r="U274" s="27">
        <f>VLOOKUP(C274,'Список ТЗ'!$B$2:$E$457,3,FALSE)</f>
        <v>0</v>
      </c>
      <c r="V274" s="27">
        <f t="shared" ref="V274:V278" si="37">SEARCH(Q274,P274)</f>
        <v>45</v>
      </c>
      <c r="W274" s="27">
        <f t="shared" si="36"/>
        <v>8</v>
      </c>
      <c r="X274" s="27" t="e">
        <f>VLOOKUP(C274,'Перелік до списання'!$B$2:$B$207,1,FALSE)</f>
        <v>#N/A</v>
      </c>
    </row>
    <row r="275" spans="1:24" ht="33" customHeight="1" x14ac:dyDescent="0.2">
      <c r="A275" s="33">
        <v>111062</v>
      </c>
      <c r="B275" s="34" t="s">
        <v>1625</v>
      </c>
      <c r="C275" s="35" t="s">
        <v>1626</v>
      </c>
      <c r="D275" s="36">
        <v>105</v>
      </c>
      <c r="E275" s="34" t="s">
        <v>1597</v>
      </c>
      <c r="F275" s="35" t="s">
        <v>435</v>
      </c>
      <c r="G275" s="42">
        <v>36053.980000000003</v>
      </c>
      <c r="H275" s="42">
        <v>15022.49</v>
      </c>
      <c r="I275" s="42">
        <v>21031.49</v>
      </c>
      <c r="J275" s="39" t="s">
        <v>1627</v>
      </c>
      <c r="K275" s="39" t="s">
        <v>803</v>
      </c>
      <c r="L275" s="36">
        <v>55</v>
      </c>
      <c r="M275" s="34" t="s">
        <v>777</v>
      </c>
      <c r="N275" s="34" t="s">
        <v>555</v>
      </c>
      <c r="O275" s="40" t="str">
        <f t="shared" si="35"/>
        <v>Навантажувач  ПСГ-0,8на базе трактора ЮМЗ-6 держ.номер Т01720 АІ</v>
      </c>
      <c r="P275" s="40" t="s">
        <v>1628</v>
      </c>
      <c r="Q275" s="40" t="s">
        <v>1629</v>
      </c>
      <c r="R275" s="40">
        <v>0</v>
      </c>
      <c r="S275" s="27" t="str">
        <f>VLOOKUP(C275,'Список ТЗ'!$B$2:$E$457,4,FALSE)</f>
        <v>ПСГ-0.8 на базі трактора ЮМЗ-6</v>
      </c>
      <c r="T275" s="27" t="str">
        <f>VLOOKUP(C275,'Список ТЗ'!$B$2:$E$457,2,FALSE)</f>
        <v>Т 01720 АІ</v>
      </c>
      <c r="U275" s="27">
        <f>VLOOKUP(C275,'Список ТЗ'!$B$2:$E$457,3,FALSE)</f>
        <v>0</v>
      </c>
      <c r="V275" s="27">
        <f t="shared" si="37"/>
        <v>49</v>
      </c>
      <c r="W275" s="27">
        <f t="shared" si="36"/>
        <v>8</v>
      </c>
      <c r="X275" s="27" t="e">
        <f>VLOOKUP(C275,'Перелік до списання'!$B$2:$B$207,1,FALSE)</f>
        <v>#N/A</v>
      </c>
    </row>
    <row r="276" spans="1:24" ht="33" customHeight="1" x14ac:dyDescent="0.2">
      <c r="A276" s="33">
        <v>111098</v>
      </c>
      <c r="B276" s="34" t="s">
        <v>1630</v>
      </c>
      <c r="C276" s="35" t="s">
        <v>1631</v>
      </c>
      <c r="D276" s="36">
        <v>105</v>
      </c>
      <c r="E276" s="34" t="s">
        <v>1597</v>
      </c>
      <c r="F276" s="35" t="s">
        <v>435</v>
      </c>
      <c r="G276" s="42">
        <v>265000.81</v>
      </c>
      <c r="H276" s="42">
        <v>110417.02</v>
      </c>
      <c r="I276" s="42">
        <v>154583.79</v>
      </c>
      <c r="J276" s="39" t="s">
        <v>1632</v>
      </c>
      <c r="K276" s="39" t="s">
        <v>803</v>
      </c>
      <c r="L276" s="36">
        <v>55</v>
      </c>
      <c r="M276" s="34" t="s">
        <v>777</v>
      </c>
      <c r="N276" s="34" t="s">
        <v>555</v>
      </c>
      <c r="O276" s="40" t="str">
        <f t="shared" si="35"/>
        <v>ЗИЛ-431412 пожежна цистерна держ.номер 0537 КІВ</v>
      </c>
      <c r="P276" s="40" t="s">
        <v>1633</v>
      </c>
      <c r="Q276" s="40" t="s">
        <v>1634</v>
      </c>
      <c r="R276" s="40" t="s">
        <v>1635</v>
      </c>
      <c r="S276" s="27" t="str">
        <f>VLOOKUP(C276,'Список ТЗ'!$B$2:$E$457,4,FALSE)</f>
        <v>ЗИЛ-431412</v>
      </c>
      <c r="T276" s="27" t="str">
        <f>VLOOKUP(C276,'Список ТЗ'!$B$2:$E$457,2,FALSE)</f>
        <v>АА 4426 ХА</v>
      </c>
      <c r="U276" s="27" t="str">
        <f>VLOOKUP(C276,'Список ТЗ'!$B$2:$E$457,3,FALSE)</f>
        <v>0537 КІВ</v>
      </c>
      <c r="V276" s="27">
        <f t="shared" ref="V276:V277" si="38">SEARCH(R276,P276)</f>
        <v>36</v>
      </c>
      <c r="W276" s="27">
        <f t="shared" si="36"/>
        <v>8</v>
      </c>
      <c r="X276" s="27" t="e">
        <f>VLOOKUP(C276,'Перелік до списання'!$B$2:$B$207,1,FALSE)</f>
        <v>#N/A</v>
      </c>
    </row>
    <row r="277" spans="1:24" ht="33" customHeight="1" x14ac:dyDescent="0.2">
      <c r="A277" s="33">
        <v>111099</v>
      </c>
      <c r="B277" s="34" t="s">
        <v>1636</v>
      </c>
      <c r="C277" s="35" t="s">
        <v>1637</v>
      </c>
      <c r="D277" s="36">
        <v>105</v>
      </c>
      <c r="E277" s="34" t="s">
        <v>1597</v>
      </c>
      <c r="F277" s="35" t="s">
        <v>435</v>
      </c>
      <c r="G277" s="42">
        <v>265000.81</v>
      </c>
      <c r="H277" s="42">
        <v>110417.02</v>
      </c>
      <c r="I277" s="42">
        <v>154583.79</v>
      </c>
      <c r="J277" s="39" t="s">
        <v>518</v>
      </c>
      <c r="K277" s="39" t="s">
        <v>803</v>
      </c>
      <c r="L277" s="36">
        <v>55</v>
      </c>
      <c r="M277" s="34" t="s">
        <v>777</v>
      </c>
      <c r="N277" s="34" t="s">
        <v>555</v>
      </c>
      <c r="O277" s="40" t="str">
        <f t="shared" si="35"/>
        <v>ЗИЛ-431412 пожежна цистерна держ.номер 0536 КІВ</v>
      </c>
      <c r="P277" s="40" t="s">
        <v>1638</v>
      </c>
      <c r="Q277" s="40" t="s">
        <v>1639</v>
      </c>
      <c r="R277" s="40" t="s">
        <v>1640</v>
      </c>
      <c r="S277" s="27" t="str">
        <f>VLOOKUP(C277,'Список ТЗ'!$B$2:$E$457,4,FALSE)</f>
        <v>ЗИЛ-431412</v>
      </c>
      <c r="T277" s="27" t="str">
        <f>VLOOKUP(C277,'Список ТЗ'!$B$2:$E$457,2,FALSE)</f>
        <v>АА 4427 ХА</v>
      </c>
      <c r="U277" s="27" t="str">
        <f>VLOOKUP(C277,'Список ТЗ'!$B$2:$E$457,3,FALSE)</f>
        <v>0536 КІВ</v>
      </c>
      <c r="V277" s="27">
        <f t="shared" si="38"/>
        <v>36</v>
      </c>
      <c r="W277" s="27">
        <f t="shared" si="36"/>
        <v>8</v>
      </c>
      <c r="X277" s="27" t="e">
        <f>VLOOKUP(C277,'Перелік до списання'!$B$2:$B$207,1,FALSE)</f>
        <v>#N/A</v>
      </c>
    </row>
    <row r="278" spans="1:24" ht="21.95" customHeight="1" x14ac:dyDescent="0.2">
      <c r="A278" s="33">
        <v>111116</v>
      </c>
      <c r="B278" s="34" t="s">
        <v>1641</v>
      </c>
      <c r="C278" s="35" t="s">
        <v>1642</v>
      </c>
      <c r="D278" s="36">
        <v>105</v>
      </c>
      <c r="E278" s="34" t="s">
        <v>1597</v>
      </c>
      <c r="F278" s="35" t="s">
        <v>435</v>
      </c>
      <c r="G278" s="42">
        <v>152203.13</v>
      </c>
      <c r="H278" s="44">
        <v>63418</v>
      </c>
      <c r="I278" s="42">
        <v>88785.13</v>
      </c>
      <c r="J278" s="39" t="s">
        <v>1643</v>
      </c>
      <c r="K278" s="39" t="s">
        <v>803</v>
      </c>
      <c r="L278" s="36">
        <v>55</v>
      </c>
      <c r="M278" s="34" t="s">
        <v>777</v>
      </c>
      <c r="N278" s="34" t="s">
        <v>555</v>
      </c>
      <c r="O278" s="40" t="str">
        <f t="shared" si="35"/>
        <v>Трактор МТЗ-80.1 держ.номер Т01722 АІ</v>
      </c>
      <c r="P278" s="40" t="s">
        <v>1644</v>
      </c>
      <c r="Q278" s="40" t="s">
        <v>1645</v>
      </c>
      <c r="R278" s="40">
        <v>0</v>
      </c>
      <c r="S278" s="27" t="str">
        <f>VLOOKUP(C278,'Список ТЗ'!$B$2:$E$457,4,FALSE)</f>
        <v>МТЗ-80.1</v>
      </c>
      <c r="T278" s="27" t="str">
        <f>VLOOKUP(C278,'Список ТЗ'!$B$2:$E$457,2,FALSE)</f>
        <v>Т 01722 АІ</v>
      </c>
      <c r="U278" s="27">
        <f>VLOOKUP(C278,'Список ТЗ'!$B$2:$E$457,3,FALSE)</f>
        <v>0</v>
      </c>
      <c r="V278" s="27">
        <f t="shared" si="37"/>
        <v>26</v>
      </c>
      <c r="W278" s="27">
        <f t="shared" si="36"/>
        <v>8</v>
      </c>
      <c r="X278" s="27" t="e">
        <f>VLOOKUP(C278,'Перелік до списання'!$B$2:$B$207,1,FALSE)</f>
        <v>#N/A</v>
      </c>
    </row>
    <row r="279" spans="1:24" ht="44.1" customHeight="1" x14ac:dyDescent="0.2">
      <c r="A279" s="33">
        <v>136996</v>
      </c>
      <c r="B279" s="34" t="s">
        <v>1646</v>
      </c>
      <c r="C279" s="35" t="s">
        <v>1647</v>
      </c>
      <c r="D279" s="36">
        <v>105</v>
      </c>
      <c r="E279" s="34" t="s">
        <v>1597</v>
      </c>
      <c r="F279" s="35" t="s">
        <v>435</v>
      </c>
      <c r="G279" s="42">
        <v>1197112.82</v>
      </c>
      <c r="H279" s="42">
        <v>13919.92</v>
      </c>
      <c r="I279" s="43">
        <v>1183192.8999999999</v>
      </c>
      <c r="J279" s="39" t="s">
        <v>1061</v>
      </c>
      <c r="K279" s="39" t="s">
        <v>553</v>
      </c>
      <c r="L279" s="36">
        <v>84</v>
      </c>
      <c r="M279" s="34" t="s">
        <v>554</v>
      </c>
      <c r="N279" s="34" t="s">
        <v>555</v>
      </c>
      <c r="O279" s="40" t="str">
        <f t="shared" si="35"/>
        <v>Шасі автомобільне марки МАЗ-4371Р2 з кузовом-фургоном. д.н. АА 9312 ТХ</v>
      </c>
      <c r="P279" s="40" t="s">
        <v>1648</v>
      </c>
      <c r="Q279" s="40" t="e">
        <v>#N/A</v>
      </c>
      <c r="R279" s="40" t="e">
        <v>#N/A</v>
      </c>
      <c r="S279" s="27" t="e">
        <f>VLOOKUP(C279,'Список ТЗ'!$B$2:$B$457,1,FALSE)</f>
        <v>#N/A</v>
      </c>
      <c r="T279" s="27" t="e">
        <f>VLOOKUP(C279,'Список ТЗ'!$B$2:$E$457,2,FALSE)</f>
        <v>#N/A</v>
      </c>
      <c r="U279" s="27" t="e">
        <f>VLOOKUP(C279,'Список ТЗ'!$B$2:$E$457,3,FALSE)</f>
        <v>#N/A</v>
      </c>
      <c r="X279" s="27" t="e">
        <f>VLOOKUP(C279,'Перелік до списання'!$B$2:$B$207,1,FALSE)</f>
        <v>#N/A</v>
      </c>
    </row>
    <row r="280" spans="1:24" ht="44.1" customHeight="1" x14ac:dyDescent="0.2">
      <c r="A280" s="33">
        <v>136997</v>
      </c>
      <c r="B280" s="34" t="s">
        <v>1649</v>
      </c>
      <c r="C280" s="35" t="s">
        <v>1650</v>
      </c>
      <c r="D280" s="36">
        <v>105</v>
      </c>
      <c r="E280" s="34" t="s">
        <v>1597</v>
      </c>
      <c r="F280" s="35" t="s">
        <v>435</v>
      </c>
      <c r="G280" s="42">
        <v>1197112.82</v>
      </c>
      <c r="H280" s="42">
        <v>13919.92</v>
      </c>
      <c r="I280" s="43">
        <v>1183192.8999999999</v>
      </c>
      <c r="J280" s="39" t="s">
        <v>1061</v>
      </c>
      <c r="K280" s="39" t="s">
        <v>553</v>
      </c>
      <c r="L280" s="36">
        <v>84</v>
      </c>
      <c r="M280" s="34" t="s">
        <v>554</v>
      </c>
      <c r="N280" s="34" t="s">
        <v>555</v>
      </c>
      <c r="O280" s="40" t="str">
        <f t="shared" si="35"/>
        <v>Шасі автомобільне марки МАЗ-4371Р2 з кузовом-фургоном. д.н. АА 4410 ХА</v>
      </c>
      <c r="P280" s="40" t="s">
        <v>1651</v>
      </c>
      <c r="Q280" s="40" t="e">
        <v>#N/A</v>
      </c>
      <c r="R280" s="40" t="e">
        <v>#N/A</v>
      </c>
      <c r="S280" s="27" t="e">
        <f>VLOOKUP(C280,'Список ТЗ'!$B$2:$B$457,1,FALSE)</f>
        <v>#N/A</v>
      </c>
      <c r="T280" s="27" t="e">
        <f>VLOOKUP(C280,'Список ТЗ'!$B$2:$E$457,2,FALSE)</f>
        <v>#N/A</v>
      </c>
      <c r="U280" s="27" t="e">
        <f>VLOOKUP(C280,'Список ТЗ'!$B$2:$E$457,3,FALSE)</f>
        <v>#N/A</v>
      </c>
      <c r="X280" s="27" t="e">
        <f>VLOOKUP(C280,'Перелік до списання'!$B$2:$B$207,1,FALSE)</f>
        <v>#N/A</v>
      </c>
    </row>
    <row r="281" spans="1:24" ht="33" customHeight="1" x14ac:dyDescent="0.2">
      <c r="A281" s="33">
        <v>136998</v>
      </c>
      <c r="B281" s="34" t="s">
        <v>1652</v>
      </c>
      <c r="C281" s="35" t="s">
        <v>1653</v>
      </c>
      <c r="D281" s="36">
        <v>105</v>
      </c>
      <c r="E281" s="34" t="s">
        <v>1597</v>
      </c>
      <c r="F281" s="35" t="s">
        <v>435</v>
      </c>
      <c r="G281" s="42">
        <v>87862.82</v>
      </c>
      <c r="H281" s="42">
        <v>1464.38</v>
      </c>
      <c r="I281" s="42">
        <v>86398.44</v>
      </c>
      <c r="J281" s="39" t="s">
        <v>1269</v>
      </c>
      <c r="K281" s="39" t="s">
        <v>553</v>
      </c>
      <c r="L281" s="36">
        <v>58</v>
      </c>
      <c r="M281" s="34" t="s">
        <v>554</v>
      </c>
      <c r="N281" s="34" t="s">
        <v>555</v>
      </c>
      <c r="O281" s="40" t="str">
        <f t="shared" si="35"/>
        <v>ГАЗ-2705 вант.спец.авар.№АА 9396 ТХ</v>
      </c>
      <c r="P281" s="40" t="s">
        <v>1654</v>
      </c>
      <c r="Q281" s="40" t="s">
        <v>1655</v>
      </c>
      <c r="R281" s="40" t="s">
        <v>1656</v>
      </c>
      <c r="S281" s="27" t="str">
        <f>VLOOKUP(C281,'Список ТЗ'!$B$2:$E$457,4,FALSE)</f>
        <v>ГАЗ-2705</v>
      </c>
      <c r="T281" s="27" t="str">
        <f>VLOOKUP(C281,'Список ТЗ'!$B$2:$E$457,2,FALSE)</f>
        <v>АА 9396 ТХ</v>
      </c>
      <c r="U281" s="27" t="str">
        <f>VLOOKUP(C281,'Список ТЗ'!$B$2:$E$457,3,FALSE)</f>
        <v>АА 4726 КХ</v>
      </c>
      <c r="V281" s="27">
        <f t="shared" ref="V281:V294" si="39">SEARCH(Q281,P281)</f>
        <v>25</v>
      </c>
      <c r="W281" s="27">
        <f t="shared" ref="W281:W294" si="40">LEN(Q281)</f>
        <v>8</v>
      </c>
      <c r="X281" s="27" t="e">
        <f>VLOOKUP(C281,'Перелік до списання'!$B$2:$B$207,1,FALSE)</f>
        <v>#N/A</v>
      </c>
    </row>
    <row r="282" spans="1:24" ht="33" customHeight="1" x14ac:dyDescent="0.2">
      <c r="A282" s="33">
        <v>136999</v>
      </c>
      <c r="B282" s="34" t="s">
        <v>1657</v>
      </c>
      <c r="C282" s="35" t="s">
        <v>1658</v>
      </c>
      <c r="D282" s="36">
        <v>105</v>
      </c>
      <c r="E282" s="34" t="s">
        <v>1597</v>
      </c>
      <c r="F282" s="35" t="s">
        <v>435</v>
      </c>
      <c r="G282" s="42">
        <v>113612.82</v>
      </c>
      <c r="H282" s="42">
        <v>1893.55</v>
      </c>
      <c r="I282" s="42">
        <v>111719.27</v>
      </c>
      <c r="J282" s="39" t="s">
        <v>663</v>
      </c>
      <c r="K282" s="39" t="s">
        <v>553</v>
      </c>
      <c r="L282" s="36">
        <v>58</v>
      </c>
      <c r="M282" s="34" t="s">
        <v>554</v>
      </c>
      <c r="N282" s="34" t="s">
        <v>555</v>
      </c>
      <c r="O282" s="40" t="str">
        <f t="shared" si="35"/>
        <v>ГАЗ-330232-288 вант.малотон.№АА 9385 ТХ</v>
      </c>
      <c r="P282" s="40" t="s">
        <v>1659</v>
      </c>
      <c r="Q282" s="40" t="s">
        <v>1660</v>
      </c>
      <c r="R282" s="40" t="s">
        <v>1661</v>
      </c>
      <c r="S282" s="27" t="str">
        <f>VLOOKUP(C282,'Список ТЗ'!$B$2:$E$457,4,FALSE)</f>
        <v>ГАЗ-330232-288</v>
      </c>
      <c r="T282" s="27" t="str">
        <f>VLOOKUP(C282,'Список ТЗ'!$B$2:$E$457,2,FALSE)</f>
        <v>АА 9385 ТХ</v>
      </c>
      <c r="U282" s="27" t="str">
        <f>VLOOKUP(C282,'Список ТЗ'!$B$2:$E$457,3,FALSE)</f>
        <v>АА 8674 КТ</v>
      </c>
      <c r="V282" s="27">
        <f t="shared" si="39"/>
        <v>29</v>
      </c>
      <c r="W282" s="27">
        <f t="shared" si="40"/>
        <v>8</v>
      </c>
      <c r="X282" s="27" t="e">
        <f>VLOOKUP(C282,'Перелік до списання'!$B$2:$B$207,1,FALSE)</f>
        <v>#N/A</v>
      </c>
    </row>
    <row r="283" spans="1:24" ht="33" customHeight="1" x14ac:dyDescent="0.2">
      <c r="A283" s="33">
        <v>137000</v>
      </c>
      <c r="B283" s="34" t="s">
        <v>1662</v>
      </c>
      <c r="C283" s="35" t="s">
        <v>1663</v>
      </c>
      <c r="D283" s="36">
        <v>105</v>
      </c>
      <c r="E283" s="34" t="s">
        <v>1597</v>
      </c>
      <c r="F283" s="35" t="s">
        <v>435</v>
      </c>
      <c r="G283" s="42">
        <v>102612.82</v>
      </c>
      <c r="H283" s="42">
        <v>1710.21</v>
      </c>
      <c r="I283" s="42">
        <v>100902.61</v>
      </c>
      <c r="J283" s="39" t="s">
        <v>663</v>
      </c>
      <c r="K283" s="39" t="s">
        <v>553</v>
      </c>
      <c r="L283" s="36">
        <v>58</v>
      </c>
      <c r="M283" s="34" t="s">
        <v>554</v>
      </c>
      <c r="N283" s="34" t="s">
        <v>555</v>
      </c>
      <c r="O283" s="40" t="str">
        <f t="shared" si="35"/>
        <v>ГАЗ-330232-288 вант.малотон.№АА 7460 ТР</v>
      </c>
      <c r="P283" s="40" t="s">
        <v>1664</v>
      </c>
      <c r="Q283" s="40" t="s">
        <v>1665</v>
      </c>
      <c r="R283" s="40" t="s">
        <v>1666</v>
      </c>
      <c r="S283" s="27" t="str">
        <f>VLOOKUP(C283,'Список ТЗ'!$B$2:$E$457,4,FALSE)</f>
        <v>ГАЗ-330232-288</v>
      </c>
      <c r="T283" s="27" t="str">
        <f>VLOOKUP(C283,'Список ТЗ'!$B$2:$E$457,2,FALSE)</f>
        <v>АА 7460 ТР</v>
      </c>
      <c r="U283" s="27" t="str">
        <f>VLOOKUP(C283,'Список ТЗ'!$B$2:$E$457,3,FALSE)</f>
        <v>АА 8672 КТ</v>
      </c>
      <c r="V283" s="27">
        <f t="shared" si="39"/>
        <v>29</v>
      </c>
      <c r="W283" s="27">
        <f t="shared" si="40"/>
        <v>8</v>
      </c>
      <c r="X283" s="27" t="e">
        <f>VLOOKUP(C283,'Перелік до списання'!$B$2:$B$207,1,FALSE)</f>
        <v>#N/A</v>
      </c>
    </row>
    <row r="284" spans="1:24" ht="21.95" customHeight="1" x14ac:dyDescent="0.2">
      <c r="A284" s="33">
        <v>137001</v>
      </c>
      <c r="B284" s="34" t="s">
        <v>1667</v>
      </c>
      <c r="C284" s="35" t="s">
        <v>1668</v>
      </c>
      <c r="D284" s="36">
        <v>105</v>
      </c>
      <c r="E284" s="34" t="s">
        <v>1597</v>
      </c>
      <c r="F284" s="35" t="s">
        <v>435</v>
      </c>
      <c r="G284" s="42">
        <v>377195.82</v>
      </c>
      <c r="H284" s="43">
        <v>6286.6</v>
      </c>
      <c r="I284" s="42">
        <v>370909.22</v>
      </c>
      <c r="J284" s="39" t="s">
        <v>1669</v>
      </c>
      <c r="K284" s="39" t="s">
        <v>553</v>
      </c>
      <c r="L284" s="36">
        <v>58</v>
      </c>
      <c r="M284" s="34" t="s">
        <v>554</v>
      </c>
      <c r="N284" s="34" t="s">
        <v>555</v>
      </c>
      <c r="O284" s="40" t="str">
        <f t="shared" si="35"/>
        <v>ГАЗ-3309 спец.  №АА 9328 ТХ</v>
      </c>
      <c r="P284" s="40" t="s">
        <v>1670</v>
      </c>
      <c r="Q284" s="40" t="s">
        <v>1671</v>
      </c>
      <c r="R284" s="40" t="s">
        <v>1672</v>
      </c>
      <c r="S284" s="27" t="str">
        <f>VLOOKUP(C284,'Список ТЗ'!$B$2:$E$457,4,FALSE)</f>
        <v>ГАЗ-3309 ТК-G-3309 АРГМ</v>
      </c>
      <c r="T284" s="27" t="str">
        <f>VLOOKUP(C284,'Список ТЗ'!$B$2:$E$457,2,FALSE)</f>
        <v>АА 9328 ТХ</v>
      </c>
      <c r="U284" s="27" t="str">
        <f>VLOOKUP(C284,'Список ТЗ'!$B$2:$E$457,3,FALSE)</f>
        <v>АА 7516 КР</v>
      </c>
      <c r="V284" s="27">
        <f t="shared" si="39"/>
        <v>15</v>
      </c>
      <c r="W284" s="27">
        <f t="shared" si="40"/>
        <v>8</v>
      </c>
      <c r="X284" s="27" t="e">
        <f>VLOOKUP(C284,'Перелік до списання'!$B$2:$B$207,1,FALSE)</f>
        <v>#N/A</v>
      </c>
    </row>
    <row r="285" spans="1:24" ht="33" customHeight="1" x14ac:dyDescent="0.2">
      <c r="A285" s="33">
        <v>137002</v>
      </c>
      <c r="B285" s="34" t="s">
        <v>1673</v>
      </c>
      <c r="C285" s="35" t="s">
        <v>1674</v>
      </c>
      <c r="D285" s="36">
        <v>105</v>
      </c>
      <c r="E285" s="34" t="s">
        <v>1597</v>
      </c>
      <c r="F285" s="35" t="s">
        <v>435</v>
      </c>
      <c r="G285" s="42">
        <v>313612.82</v>
      </c>
      <c r="H285" s="42">
        <v>5226.88</v>
      </c>
      <c r="I285" s="42">
        <v>308385.94</v>
      </c>
      <c r="J285" s="39" t="s">
        <v>1494</v>
      </c>
      <c r="K285" s="39" t="s">
        <v>553</v>
      </c>
      <c r="L285" s="36">
        <v>58</v>
      </c>
      <c r="M285" s="34" t="s">
        <v>554</v>
      </c>
      <c r="N285" s="34" t="s">
        <v>555</v>
      </c>
      <c r="O285" s="40" t="str">
        <f t="shared" si="35"/>
        <v>МАЗ-555102-2120 вантажний самоскид №АА 9276 ТХ</v>
      </c>
      <c r="P285" s="40" t="s">
        <v>1675</v>
      </c>
      <c r="Q285" s="40" t="s">
        <v>1676</v>
      </c>
      <c r="R285" s="40" t="s">
        <v>1677</v>
      </c>
      <c r="S285" s="27" t="str">
        <f>VLOOKUP(C285,'Список ТЗ'!$B$2:$E$457,4,FALSE)</f>
        <v>МАЗ-555102-2120</v>
      </c>
      <c r="T285" s="27" t="str">
        <f>VLOOKUP(C285,'Список ТЗ'!$B$2:$E$457,2,FALSE)</f>
        <v>АА 9276 ТХ</v>
      </c>
      <c r="U285" s="27" t="str">
        <f>VLOOKUP(C285,'Список ТЗ'!$B$2:$E$457,3,FALSE)</f>
        <v>АА 5915 КН</v>
      </c>
      <c r="V285" s="27">
        <f t="shared" si="39"/>
        <v>34</v>
      </c>
      <c r="W285" s="27">
        <f t="shared" si="40"/>
        <v>8</v>
      </c>
      <c r="X285" s="27" t="e">
        <f>VLOOKUP(C285,'Перелік до списання'!$B$2:$B$207,1,FALSE)</f>
        <v>#N/A</v>
      </c>
    </row>
    <row r="286" spans="1:24" ht="21.95" customHeight="1" x14ac:dyDescent="0.2">
      <c r="A286" s="33">
        <v>137003</v>
      </c>
      <c r="B286" s="34" t="s">
        <v>1678</v>
      </c>
      <c r="C286" s="35" t="s">
        <v>1679</v>
      </c>
      <c r="D286" s="36">
        <v>105</v>
      </c>
      <c r="E286" s="34" t="s">
        <v>1597</v>
      </c>
      <c r="F286" s="35" t="s">
        <v>435</v>
      </c>
      <c r="G286" s="42">
        <v>285695.82</v>
      </c>
      <c r="H286" s="43">
        <v>4761.6000000000004</v>
      </c>
      <c r="I286" s="42">
        <v>280934.21999999997</v>
      </c>
      <c r="J286" s="39" t="s">
        <v>1680</v>
      </c>
      <c r="K286" s="39" t="s">
        <v>553</v>
      </c>
      <c r="L286" s="36">
        <v>58</v>
      </c>
      <c r="M286" s="34" t="s">
        <v>554</v>
      </c>
      <c r="N286" s="34" t="s">
        <v>555</v>
      </c>
      <c r="O286" s="40" t="str">
        <f t="shared" si="35"/>
        <v>МАЗ- 555102-220 самоскид № АА 9268 ТХ</v>
      </c>
      <c r="P286" s="40" t="s">
        <v>1681</v>
      </c>
      <c r="Q286" s="40" t="s">
        <v>1682</v>
      </c>
      <c r="R286" s="40" t="s">
        <v>1683</v>
      </c>
      <c r="S286" s="27" t="str">
        <f>VLOOKUP(C286,'Список ТЗ'!$B$2:$E$457,4,FALSE)</f>
        <v>МАЗ-555102-220</v>
      </c>
      <c r="T286" s="27" t="str">
        <f>VLOOKUP(C286,'Список ТЗ'!$B$2:$E$457,2,FALSE)</f>
        <v>АА 9268 ТХ</v>
      </c>
      <c r="U286" s="27" t="str">
        <f>VLOOKUP(C286,'Список ТЗ'!$B$2:$E$457,3,FALSE)</f>
        <v>АА 7246 КЕ</v>
      </c>
      <c r="V286" s="27">
        <f t="shared" si="39"/>
        <v>24</v>
      </c>
      <c r="W286" s="27">
        <f t="shared" si="40"/>
        <v>8</v>
      </c>
      <c r="X286" s="27" t="e">
        <f>VLOOKUP(C286,'Перелік до списання'!$B$2:$B$207,1,FALSE)</f>
        <v>#N/A</v>
      </c>
    </row>
    <row r="287" spans="1:24" ht="21.95" customHeight="1" x14ac:dyDescent="0.2">
      <c r="A287" s="33">
        <v>137004</v>
      </c>
      <c r="B287" s="34" t="s">
        <v>1684</v>
      </c>
      <c r="C287" s="35" t="s">
        <v>1685</v>
      </c>
      <c r="D287" s="36">
        <v>105</v>
      </c>
      <c r="E287" s="34" t="s">
        <v>1597</v>
      </c>
      <c r="F287" s="35" t="s">
        <v>435</v>
      </c>
      <c r="G287" s="42">
        <v>440613.42</v>
      </c>
      <c r="H287" s="42">
        <v>7343.56</v>
      </c>
      <c r="I287" s="42">
        <v>433269.86</v>
      </c>
      <c r="J287" s="39" t="s">
        <v>1686</v>
      </c>
      <c r="K287" s="39" t="s">
        <v>553</v>
      </c>
      <c r="L287" s="36">
        <v>58</v>
      </c>
      <c r="M287" s="34" t="s">
        <v>554</v>
      </c>
      <c r="N287" s="34" t="s">
        <v>555</v>
      </c>
      <c r="O287" s="40" t="str">
        <f t="shared" si="35"/>
        <v>КАМАЗ-5320 грузовая платформа №9452 ТХ</v>
      </c>
      <c r="P287" s="40" t="s">
        <v>1687</v>
      </c>
      <c r="Q287" s="40" t="s">
        <v>1688</v>
      </c>
      <c r="R287" s="40" t="s">
        <v>1689</v>
      </c>
      <c r="S287" s="27" t="str">
        <f>VLOOKUP(C287,'Список ТЗ'!$B$2:$E$457,4,FALSE)</f>
        <v>КАМАЗ-5320</v>
      </c>
      <c r="T287" s="27" t="str">
        <f>VLOOKUP(C287,'Список ТЗ'!$B$2:$E$457,2,FALSE)</f>
        <v>АА 9452 ТХ</v>
      </c>
      <c r="U287" s="27" t="str">
        <f>VLOOKUP(C287,'Список ТЗ'!$B$2:$E$457,3,FALSE)</f>
        <v>32820 КТ</v>
      </c>
      <c r="V287" s="27" t="e">
        <f>SEARCH(R287,P287)</f>
        <v>#VALUE!</v>
      </c>
      <c r="W287" s="27">
        <f t="shared" si="40"/>
        <v>8</v>
      </c>
      <c r="X287" s="27" t="e">
        <f>VLOOKUP(C287,'Перелік до списання'!$B$2:$B$207,1,FALSE)</f>
        <v>#N/A</v>
      </c>
    </row>
    <row r="288" spans="1:24" ht="21.95" customHeight="1" x14ac:dyDescent="0.2">
      <c r="A288" s="33">
        <v>137005</v>
      </c>
      <c r="B288" s="34" t="s">
        <v>1690</v>
      </c>
      <c r="C288" s="35" t="s">
        <v>1691</v>
      </c>
      <c r="D288" s="36">
        <v>105</v>
      </c>
      <c r="E288" s="34" t="s">
        <v>1597</v>
      </c>
      <c r="F288" s="35" t="s">
        <v>435</v>
      </c>
      <c r="G288" s="42">
        <v>480613.42</v>
      </c>
      <c r="H288" s="42">
        <v>8010.22</v>
      </c>
      <c r="I288" s="43">
        <v>472603.2</v>
      </c>
      <c r="J288" s="39" t="s">
        <v>1135</v>
      </c>
      <c r="K288" s="39" t="s">
        <v>553</v>
      </c>
      <c r="L288" s="36">
        <v>58</v>
      </c>
      <c r="M288" s="34" t="s">
        <v>554</v>
      </c>
      <c r="N288" s="34" t="s">
        <v>555</v>
      </c>
      <c r="O288" s="40" t="str">
        <f t="shared" si="35"/>
        <v>ГАЗ-2752 "Соболь" № АА 9423 ТХ</v>
      </c>
      <c r="P288" s="40" t="s">
        <v>1692</v>
      </c>
      <c r="Q288" s="40" t="s">
        <v>1693</v>
      </c>
      <c r="R288" s="40" t="s">
        <v>1694</v>
      </c>
      <c r="S288" s="27" t="str">
        <f>VLOOKUP(C288,'Список ТЗ'!$B$2:$E$457,4,FALSE)</f>
        <v>ГАЗ-2752</v>
      </c>
      <c r="T288" s="27" t="str">
        <f>VLOOKUP(C288,'Список ТЗ'!$B$2:$E$457,2,FALSE)</f>
        <v>АА 9423 ТХ</v>
      </c>
      <c r="U288" s="27" t="str">
        <f>VLOOKUP(C288,'Список ТЗ'!$B$2:$E$457,3,FALSE)</f>
        <v>АА 3325 ОС</v>
      </c>
      <c r="V288" s="27">
        <f t="shared" si="39"/>
        <v>18</v>
      </c>
      <c r="W288" s="27">
        <f t="shared" si="40"/>
        <v>8</v>
      </c>
      <c r="X288" s="27" t="e">
        <f>VLOOKUP(C288,'Перелік до списання'!$B$2:$B$207,1,FALSE)</f>
        <v>#N/A</v>
      </c>
    </row>
    <row r="289" spans="1:24" ht="21.95" customHeight="1" x14ac:dyDescent="0.2">
      <c r="A289" s="33">
        <v>137006</v>
      </c>
      <c r="B289" s="34" t="s">
        <v>1695</v>
      </c>
      <c r="C289" s="35" t="s">
        <v>1696</v>
      </c>
      <c r="D289" s="36">
        <v>105</v>
      </c>
      <c r="E289" s="34" t="s">
        <v>1597</v>
      </c>
      <c r="F289" s="35" t="s">
        <v>435</v>
      </c>
      <c r="G289" s="42">
        <v>43529.42</v>
      </c>
      <c r="H289" s="37">
        <v>725.49</v>
      </c>
      <c r="I289" s="42">
        <v>42803.93</v>
      </c>
      <c r="J289" s="39" t="s">
        <v>1533</v>
      </c>
      <c r="K289" s="39" t="s">
        <v>553</v>
      </c>
      <c r="L289" s="36">
        <v>58</v>
      </c>
      <c r="M289" s="34" t="s">
        <v>554</v>
      </c>
      <c r="N289" s="34" t="s">
        <v>555</v>
      </c>
      <c r="O289" s="40" t="str">
        <f t="shared" si="35"/>
        <v>ГАЗ-2705-242 грузопассаж. №АА 9407 ТХ</v>
      </c>
      <c r="P289" s="40" t="s">
        <v>1697</v>
      </c>
      <c r="Q289" s="40" t="s">
        <v>1698</v>
      </c>
      <c r="R289" s="40" t="s">
        <v>1699</v>
      </c>
      <c r="S289" s="27" t="str">
        <f>VLOOKUP(C289,'Список ТЗ'!$B$2:$E$457,4,FALSE)</f>
        <v>ГАЗ-2705-242</v>
      </c>
      <c r="T289" s="27" t="str">
        <f>VLOOKUP(C289,'Список ТЗ'!$B$2:$E$457,2,FALSE)</f>
        <v>АА 9407 ТХ</v>
      </c>
      <c r="U289" s="27" t="str">
        <f>VLOOKUP(C289,'Список ТЗ'!$B$2:$E$457,3,FALSE)</f>
        <v>АА 9276 ВА</v>
      </c>
      <c r="V289" s="27">
        <f t="shared" si="39"/>
        <v>26</v>
      </c>
      <c r="W289" s="27">
        <f t="shared" si="40"/>
        <v>8</v>
      </c>
      <c r="X289" s="27" t="e">
        <f>VLOOKUP(C289,'Перелік до списання'!$B$2:$B$207,1,FALSE)</f>
        <v>#N/A</v>
      </c>
    </row>
    <row r="290" spans="1:24" ht="21.95" customHeight="1" x14ac:dyDescent="0.2">
      <c r="A290" s="33">
        <v>137007</v>
      </c>
      <c r="B290" s="34" t="s">
        <v>1700</v>
      </c>
      <c r="C290" s="35" t="s">
        <v>1701</v>
      </c>
      <c r="D290" s="36">
        <v>105</v>
      </c>
      <c r="E290" s="34" t="s">
        <v>1597</v>
      </c>
      <c r="F290" s="35" t="s">
        <v>435</v>
      </c>
      <c r="G290" s="42">
        <v>252195.82</v>
      </c>
      <c r="H290" s="42">
        <v>4203.26</v>
      </c>
      <c r="I290" s="42">
        <v>247992.56</v>
      </c>
      <c r="J290" s="39" t="s">
        <v>1521</v>
      </c>
      <c r="K290" s="39" t="s">
        <v>553</v>
      </c>
      <c r="L290" s="36">
        <v>58</v>
      </c>
      <c r="M290" s="34" t="s">
        <v>554</v>
      </c>
      <c r="N290" s="34" t="s">
        <v>555</v>
      </c>
      <c r="O290" s="40" t="str">
        <f t="shared" si="35"/>
        <v>МАЗ-555102-220 - УЗМ  №АА 9319 ТХ</v>
      </c>
      <c r="P290" s="40" t="s">
        <v>1702</v>
      </c>
      <c r="Q290" s="40" t="s">
        <v>1703</v>
      </c>
      <c r="R290" s="40" t="s">
        <v>1704</v>
      </c>
      <c r="S290" s="27" t="str">
        <f>VLOOKUP(C290,'Список ТЗ'!$B$2:$E$457,4,FALSE)</f>
        <v>МАЗ-555102-220</v>
      </c>
      <c r="T290" s="27" t="str">
        <f>VLOOKUP(C290,'Список ТЗ'!$B$2:$E$457,2,FALSE)</f>
        <v>АА 9319 ТХ</v>
      </c>
      <c r="U290" s="27" t="str">
        <f>VLOOKUP(C290,'Список ТЗ'!$B$2:$E$457,3,FALSE)</f>
        <v>АА 5619 НР</v>
      </c>
      <c r="V290" s="27">
        <f t="shared" si="39"/>
        <v>20</v>
      </c>
      <c r="W290" s="27">
        <f t="shared" si="40"/>
        <v>8</v>
      </c>
      <c r="X290" s="27" t="e">
        <f>VLOOKUP(C290,'Перелік до списання'!$B$2:$B$207,1,FALSE)</f>
        <v>#N/A</v>
      </c>
    </row>
    <row r="291" spans="1:24" ht="21.95" customHeight="1" x14ac:dyDescent="0.2">
      <c r="A291" s="33">
        <v>137008</v>
      </c>
      <c r="B291" s="34" t="s">
        <v>1705</v>
      </c>
      <c r="C291" s="35" t="s">
        <v>1706</v>
      </c>
      <c r="D291" s="36">
        <v>105</v>
      </c>
      <c r="E291" s="34" t="s">
        <v>1597</v>
      </c>
      <c r="F291" s="35" t="s">
        <v>435</v>
      </c>
      <c r="G291" s="42">
        <v>53862.82</v>
      </c>
      <c r="H291" s="37">
        <v>897.71</v>
      </c>
      <c r="I291" s="42">
        <v>52965.11</v>
      </c>
      <c r="J291" s="39" t="s">
        <v>1509</v>
      </c>
      <c r="K291" s="39" t="s">
        <v>553</v>
      </c>
      <c r="L291" s="36">
        <v>58</v>
      </c>
      <c r="M291" s="34" t="s">
        <v>554</v>
      </c>
      <c r="N291" s="34" t="s">
        <v>555</v>
      </c>
      <c r="O291" s="40" t="str">
        <f t="shared" si="35"/>
        <v>ГАЗ-2705-438 комбі №АА 9381 ТХ</v>
      </c>
      <c r="P291" s="40" t="s">
        <v>1707</v>
      </c>
      <c r="Q291" s="40" t="s">
        <v>1708</v>
      </c>
      <c r="R291" s="40" t="s">
        <v>1709</v>
      </c>
      <c r="S291" s="27" t="str">
        <f>VLOOKUP(C291,'Список ТЗ'!$B$2:$E$457,4,FALSE)</f>
        <v>ГАЗ-2705 ВП-6</v>
      </c>
      <c r="T291" s="27" t="str">
        <f>VLOOKUP(C291,'Список ТЗ'!$B$2:$E$457,2,FALSE)</f>
        <v>АА 9381 ТХ</v>
      </c>
      <c r="U291" s="27" t="str">
        <f>VLOOKUP(C291,'Список ТЗ'!$B$2:$E$457,3,FALSE)</f>
        <v>АА 3984 НЕ</v>
      </c>
      <c r="V291" s="27">
        <f t="shared" si="39"/>
        <v>19</v>
      </c>
      <c r="W291" s="27">
        <f t="shared" si="40"/>
        <v>8</v>
      </c>
      <c r="X291" s="27" t="e">
        <f>VLOOKUP(C291,'Перелік до списання'!$B$2:$B$207,1,FALSE)</f>
        <v>#N/A</v>
      </c>
    </row>
    <row r="292" spans="1:24" ht="21.95" customHeight="1" x14ac:dyDescent="0.2">
      <c r="A292" s="33">
        <v>137009</v>
      </c>
      <c r="B292" s="34" t="s">
        <v>1710</v>
      </c>
      <c r="C292" s="35" t="s">
        <v>1711</v>
      </c>
      <c r="D292" s="36">
        <v>105</v>
      </c>
      <c r="E292" s="34" t="s">
        <v>1597</v>
      </c>
      <c r="F292" s="35" t="s">
        <v>435</v>
      </c>
      <c r="G292" s="42">
        <v>55613.42</v>
      </c>
      <c r="H292" s="37">
        <v>926.89</v>
      </c>
      <c r="I292" s="42">
        <v>54686.53</v>
      </c>
      <c r="J292" s="39" t="s">
        <v>705</v>
      </c>
      <c r="K292" s="39" t="s">
        <v>553</v>
      </c>
      <c r="L292" s="36">
        <v>58</v>
      </c>
      <c r="M292" s="34" t="s">
        <v>554</v>
      </c>
      <c r="N292" s="34" t="s">
        <v>555</v>
      </c>
      <c r="O292" s="40" t="str">
        <f t="shared" si="35"/>
        <v>ГАЗ-2705-438 "Спец. аварійна" №АА 9421 ТХ</v>
      </c>
      <c r="P292" s="40" t="s">
        <v>1712</v>
      </c>
      <c r="Q292" s="40" t="s">
        <v>1713</v>
      </c>
      <c r="R292" s="40" t="s">
        <v>1714</v>
      </c>
      <c r="S292" s="27" t="str">
        <f>VLOOKUP(C292,'Список ТЗ'!$B$2:$E$457,4,FALSE)</f>
        <v>ГАЗ-2705-438</v>
      </c>
      <c r="T292" s="27" t="str">
        <f>VLOOKUP(C292,'Список ТЗ'!$B$2:$E$457,2,FALSE)</f>
        <v>АА 9421 ТХ</v>
      </c>
      <c r="U292" s="27" t="str">
        <f>VLOOKUP(C292,'Список ТЗ'!$B$2:$E$457,3,FALSE)</f>
        <v>АА 7619 ІА</v>
      </c>
      <c r="V292" s="27">
        <f t="shared" si="39"/>
        <v>29</v>
      </c>
      <c r="W292" s="27">
        <f t="shared" si="40"/>
        <v>8</v>
      </c>
      <c r="X292" s="27" t="e">
        <f>VLOOKUP(C292,'Перелік до списання'!$B$2:$B$207,1,FALSE)</f>
        <v>#N/A</v>
      </c>
    </row>
    <row r="293" spans="1:24" ht="21.95" customHeight="1" x14ac:dyDescent="0.2">
      <c r="A293" s="33">
        <v>137010</v>
      </c>
      <c r="B293" s="34" t="s">
        <v>1715</v>
      </c>
      <c r="C293" s="35" t="s">
        <v>1716</v>
      </c>
      <c r="D293" s="36">
        <v>105</v>
      </c>
      <c r="E293" s="34" t="s">
        <v>1597</v>
      </c>
      <c r="F293" s="35" t="s">
        <v>435</v>
      </c>
      <c r="G293" s="42">
        <v>45446.42</v>
      </c>
      <c r="H293" s="37">
        <v>757.44</v>
      </c>
      <c r="I293" s="42">
        <v>44688.98</v>
      </c>
      <c r="J293" s="39" t="s">
        <v>1717</v>
      </c>
      <c r="K293" s="39" t="s">
        <v>553</v>
      </c>
      <c r="L293" s="36">
        <v>58</v>
      </c>
      <c r="M293" s="34" t="s">
        <v>554</v>
      </c>
      <c r="N293" s="34" t="s">
        <v>555</v>
      </c>
      <c r="O293" s="40" t="str">
        <f t="shared" si="35"/>
        <v>ГАЗ-2705-434-Е2 №АА 9408 ТХ</v>
      </c>
      <c r="P293" s="40" t="s">
        <v>1718</v>
      </c>
      <c r="Q293" s="40" t="s">
        <v>1719</v>
      </c>
      <c r="R293" s="40" t="s">
        <v>1720</v>
      </c>
      <c r="S293" s="27" t="str">
        <f>VLOOKUP(C293,'Список ТЗ'!$B$2:$E$457,4,FALSE)</f>
        <v>ГАЗ-2705</v>
      </c>
      <c r="T293" s="27" t="str">
        <f>VLOOKUP(C293,'Список ТЗ'!$B$2:$E$457,2,FALSE)</f>
        <v>АА 9408 ТХ</v>
      </c>
      <c r="U293" s="27" t="str">
        <f>VLOOKUP(C293,'Список ТЗ'!$B$2:$E$457,3,FALSE)</f>
        <v>АА 2998 СІ</v>
      </c>
      <c r="V293" s="27">
        <f t="shared" si="39"/>
        <v>17</v>
      </c>
      <c r="W293" s="27">
        <f t="shared" si="40"/>
        <v>8</v>
      </c>
      <c r="X293" s="27" t="e">
        <f>VLOOKUP(C293,'Перелік до списання'!$B$2:$B$207,1,FALSE)</f>
        <v>#N/A</v>
      </c>
    </row>
    <row r="294" spans="1:24" ht="33" customHeight="1" x14ac:dyDescent="0.2">
      <c r="A294" s="33">
        <v>137011</v>
      </c>
      <c r="B294" s="34" t="s">
        <v>1721</v>
      </c>
      <c r="C294" s="35" t="s">
        <v>1722</v>
      </c>
      <c r="D294" s="36">
        <v>105</v>
      </c>
      <c r="E294" s="34" t="s">
        <v>1597</v>
      </c>
      <c r="F294" s="35" t="s">
        <v>435</v>
      </c>
      <c r="G294" s="42">
        <v>586113.42000000004</v>
      </c>
      <c r="H294" s="42">
        <v>9768.56</v>
      </c>
      <c r="I294" s="42">
        <v>576344.86</v>
      </c>
      <c r="J294" s="39" t="s">
        <v>699</v>
      </c>
      <c r="K294" s="39" t="s">
        <v>553</v>
      </c>
      <c r="L294" s="36">
        <v>58</v>
      </c>
      <c r="M294" s="34" t="s">
        <v>554</v>
      </c>
      <c r="N294" s="34" t="s">
        <v>555</v>
      </c>
      <c r="O294" s="40" t="str">
        <f t="shared" si="35"/>
        <v>Автокран КТА-18.01 на шасі МАЗ-533702-240 - УЗМ №АА 7463 ТР</v>
      </c>
      <c r="P294" s="40" t="s">
        <v>1723</v>
      </c>
      <c r="Q294" s="40" t="s">
        <v>1724</v>
      </c>
      <c r="R294" s="40" t="s">
        <v>1725</v>
      </c>
      <c r="S294" s="27" t="str">
        <f>VLOOKUP(C294,'Список ТЗ'!$B$2:$E$457,4,FALSE)</f>
        <v>МАЗ-533702 КТА 18.01</v>
      </c>
      <c r="T294" s="27" t="str">
        <f>VLOOKUP(C294,'Список ТЗ'!$B$2:$E$457,2,FALSE)</f>
        <v>АА 7463 ТР</v>
      </c>
      <c r="U294" s="27" t="str">
        <f>VLOOKUP(C294,'Список ТЗ'!$B$2:$E$457,3,FALSE)</f>
        <v>АА 5867 ЕН</v>
      </c>
      <c r="V294" s="27">
        <f t="shared" si="39"/>
        <v>43</v>
      </c>
      <c r="W294" s="27">
        <f t="shared" si="40"/>
        <v>8</v>
      </c>
      <c r="X294" s="27" t="e">
        <f>VLOOKUP(C294,'Перелік до списання'!$B$2:$B$207,1,FALSE)</f>
        <v>#N/A</v>
      </c>
    </row>
    <row r="295" spans="1:24" ht="21.95" customHeight="1" x14ac:dyDescent="0.2">
      <c r="A295" s="33">
        <v>137012</v>
      </c>
      <c r="B295" s="34" t="s">
        <v>1726</v>
      </c>
      <c r="C295" s="35" t="s">
        <v>1727</v>
      </c>
      <c r="D295" s="36">
        <v>105</v>
      </c>
      <c r="E295" s="34" t="s">
        <v>1597</v>
      </c>
      <c r="F295" s="35" t="s">
        <v>435</v>
      </c>
      <c r="G295" s="42">
        <v>38363.42</v>
      </c>
      <c r="H295" s="37">
        <v>639.39</v>
      </c>
      <c r="I295" s="42">
        <v>37724.03</v>
      </c>
      <c r="J295" s="39" t="s">
        <v>1500</v>
      </c>
      <c r="K295" s="39" t="s">
        <v>553</v>
      </c>
      <c r="L295" s="36">
        <v>58</v>
      </c>
      <c r="M295" s="34" t="s">
        <v>554</v>
      </c>
      <c r="N295" s="34" t="s">
        <v>555</v>
      </c>
      <c r="O295" s="40" t="str">
        <f t="shared" si="35"/>
        <v>ГАЗ-3307 ЭСА пром. фургон  №9406 ТХ</v>
      </c>
      <c r="P295" s="40" t="s">
        <v>1728</v>
      </c>
      <c r="Q295" s="40" t="e">
        <v>#N/A</v>
      </c>
      <c r="R295" s="40" t="e">
        <v>#N/A</v>
      </c>
      <c r="S295" s="27" t="e">
        <f>VLOOKUP(C295,'Список ТЗ'!$B$2:$B$457,1,FALSE)</f>
        <v>#N/A</v>
      </c>
      <c r="T295" s="27" t="e">
        <f>VLOOKUP(C295,'Список ТЗ'!$B$2:$E$457,2,FALSE)</f>
        <v>#N/A</v>
      </c>
      <c r="U295" s="27" t="e">
        <f>VLOOKUP(C295,'Список ТЗ'!$B$2:$E$457,3,FALSE)</f>
        <v>#N/A</v>
      </c>
      <c r="X295" s="27" t="e">
        <f>VLOOKUP(C295,'Перелік до списання'!$B$2:$B$207,1,FALSE)</f>
        <v>#N/A</v>
      </c>
    </row>
    <row r="296" spans="1:24" ht="21.95" customHeight="1" x14ac:dyDescent="0.2">
      <c r="A296" s="33">
        <v>4510</v>
      </c>
      <c r="B296" s="34" t="s">
        <v>111</v>
      </c>
      <c r="C296" s="35" t="s">
        <v>289</v>
      </c>
      <c r="D296" s="36">
        <v>105</v>
      </c>
      <c r="E296" s="34" t="s">
        <v>1597</v>
      </c>
      <c r="F296" s="35" t="s">
        <v>435</v>
      </c>
      <c r="G296" s="38">
        <v>1</v>
      </c>
      <c r="H296" s="37">
        <v>0.25</v>
      </c>
      <c r="I296" s="37">
        <v>0.75</v>
      </c>
      <c r="J296" s="39" t="s">
        <v>468</v>
      </c>
      <c r="K296" s="39" t="s">
        <v>65</v>
      </c>
      <c r="L296" s="36">
        <v>52</v>
      </c>
      <c r="M296" s="34" t="s">
        <v>777</v>
      </c>
      <c r="N296" s="34" t="s">
        <v>778</v>
      </c>
      <c r="O296" s="40" t="str">
        <f t="shared" si="35"/>
        <v>ЧПК-3303 спец.авар. №2790 КИТ</v>
      </c>
      <c r="P296" s="40" t="s">
        <v>1729</v>
      </c>
      <c r="Q296" s="40" t="s">
        <v>1730</v>
      </c>
      <c r="R296" s="40">
        <v>0</v>
      </c>
      <c r="S296" s="27" t="str">
        <f>VLOOKUP(C296,'Список ТЗ'!$B$2:$E$457,4,FALSE)</f>
        <v>УАЗ-3303</v>
      </c>
      <c r="T296" s="27" t="str">
        <f>VLOOKUP(C296,'Список ТЗ'!$B$2:$E$457,2,FALSE)</f>
        <v>2790 КИТ</v>
      </c>
      <c r="U296" s="27">
        <f>VLOOKUP(C296,'Список ТЗ'!$B$2:$E$457,3,FALSE)</f>
        <v>0</v>
      </c>
      <c r="V296" s="27">
        <f t="shared" ref="V296:V321" si="41">SEARCH(Q296,P296)</f>
        <v>20</v>
      </c>
      <c r="W296" s="27">
        <f t="shared" ref="W296:W321" si="42">LEN(Q296)</f>
        <v>7</v>
      </c>
      <c r="X296" s="27" t="str">
        <f>VLOOKUP(C296,'Перелік до списання'!$B$2:$B$207,1,FALSE)</f>
        <v>СЕА-10500000055/000</v>
      </c>
    </row>
    <row r="297" spans="1:24" ht="21.95" customHeight="1" x14ac:dyDescent="0.2">
      <c r="A297" s="33">
        <v>4511</v>
      </c>
      <c r="B297" s="34" t="s">
        <v>112</v>
      </c>
      <c r="C297" s="35" t="s">
        <v>290</v>
      </c>
      <c r="D297" s="36">
        <v>105</v>
      </c>
      <c r="E297" s="34" t="s">
        <v>1597</v>
      </c>
      <c r="F297" s="35" t="s">
        <v>435</v>
      </c>
      <c r="G297" s="38">
        <v>1</v>
      </c>
      <c r="H297" s="37">
        <v>0.25</v>
      </c>
      <c r="I297" s="37">
        <v>0.75</v>
      </c>
      <c r="J297" s="39" t="s">
        <v>469</v>
      </c>
      <c r="K297" s="39" t="s">
        <v>65</v>
      </c>
      <c r="L297" s="36">
        <v>52</v>
      </c>
      <c r="M297" s="34" t="s">
        <v>777</v>
      </c>
      <c r="N297" s="34" t="s">
        <v>778</v>
      </c>
      <c r="O297" s="40" t="str">
        <f t="shared" si="35"/>
        <v>ГАЗ-53-12 спец.аварийная №19766 КА</v>
      </c>
      <c r="P297" s="40" t="s">
        <v>1731</v>
      </c>
      <c r="Q297" s="40" t="s">
        <v>1732</v>
      </c>
      <c r="R297" s="40">
        <v>0</v>
      </c>
      <c r="S297" s="27" t="str">
        <f>VLOOKUP(C297,'Список ТЗ'!$B$2:$E$457,4,FALSE)</f>
        <v>ГАЗ-5312</v>
      </c>
      <c r="T297" s="27" t="str">
        <f>VLOOKUP(C297,'Список ТЗ'!$B$2:$E$457,2,FALSE)</f>
        <v>19766 КА</v>
      </c>
      <c r="U297" s="27">
        <f>VLOOKUP(C297,'Список ТЗ'!$B$2:$E$457,3,FALSE)</f>
        <v>0</v>
      </c>
      <c r="V297" s="27">
        <f t="shared" si="41"/>
        <v>25</v>
      </c>
      <c r="W297" s="27">
        <f t="shared" si="42"/>
        <v>7</v>
      </c>
      <c r="X297" s="27" t="str">
        <f>VLOOKUP(C297,'Перелік до списання'!$B$2:$B$207,1,FALSE)</f>
        <v>СЕА-10500009628/001</v>
      </c>
    </row>
    <row r="298" spans="1:24" ht="21.95" customHeight="1" x14ac:dyDescent="0.2">
      <c r="A298" s="33">
        <v>4512</v>
      </c>
      <c r="B298" s="34" t="s">
        <v>113</v>
      </c>
      <c r="C298" s="35" t="s">
        <v>291</v>
      </c>
      <c r="D298" s="36">
        <v>105</v>
      </c>
      <c r="E298" s="34" t="s">
        <v>1597</v>
      </c>
      <c r="F298" s="35" t="s">
        <v>435</v>
      </c>
      <c r="G298" s="38">
        <v>1</v>
      </c>
      <c r="H298" s="37">
        <v>0.25</v>
      </c>
      <c r="I298" s="37">
        <v>0.75</v>
      </c>
      <c r="J298" s="39" t="s">
        <v>470</v>
      </c>
      <c r="K298" s="39" t="s">
        <v>65</v>
      </c>
      <c r="L298" s="36">
        <v>52</v>
      </c>
      <c r="M298" s="34" t="s">
        <v>777</v>
      </c>
      <c r="N298" s="34" t="s">
        <v>778</v>
      </c>
      <c r="O298" s="40" t="str">
        <f t="shared" si="35"/>
        <v>ГАЗ-53-28 срец.аварийная №19511 КА</v>
      </c>
      <c r="P298" s="40" t="s">
        <v>1733</v>
      </c>
      <c r="Q298" s="40" t="s">
        <v>1734</v>
      </c>
      <c r="R298" s="40">
        <v>0</v>
      </c>
      <c r="S298" s="27" t="str">
        <f>VLOOKUP(C298,'Список ТЗ'!$B$2:$E$457,4,FALSE)</f>
        <v>ГАЗ-5328</v>
      </c>
      <c r="T298" s="27" t="str">
        <f>VLOOKUP(C298,'Список ТЗ'!$B$2:$E$457,2,FALSE)</f>
        <v>19511 КА</v>
      </c>
      <c r="U298" s="27">
        <f>VLOOKUP(C298,'Список ТЗ'!$B$2:$E$457,3,FALSE)</f>
        <v>0</v>
      </c>
      <c r="V298" s="27">
        <f t="shared" si="41"/>
        <v>25</v>
      </c>
      <c r="W298" s="27">
        <f t="shared" si="42"/>
        <v>7</v>
      </c>
      <c r="X298" s="27" t="str">
        <f>VLOOKUP(C298,'Перелік до списання'!$B$2:$B$207,1,FALSE)</f>
        <v>СЕА-10500007550/001</v>
      </c>
    </row>
    <row r="299" spans="1:24" ht="21.95" customHeight="1" x14ac:dyDescent="0.2">
      <c r="A299" s="33">
        <v>4513</v>
      </c>
      <c r="B299" s="34" t="s">
        <v>114</v>
      </c>
      <c r="C299" s="35" t="s">
        <v>292</v>
      </c>
      <c r="D299" s="36">
        <v>105</v>
      </c>
      <c r="E299" s="34" t="s">
        <v>1597</v>
      </c>
      <c r="F299" s="35" t="s">
        <v>435</v>
      </c>
      <c r="G299" s="38">
        <v>1</v>
      </c>
      <c r="H299" s="37">
        <v>0.25</v>
      </c>
      <c r="I299" s="37">
        <v>0.75</v>
      </c>
      <c r="J299" s="39" t="s">
        <v>471</v>
      </c>
      <c r="K299" s="39" t="s">
        <v>65</v>
      </c>
      <c r="L299" s="36">
        <v>52</v>
      </c>
      <c r="M299" s="34" t="s">
        <v>777</v>
      </c>
      <c r="N299" s="34" t="s">
        <v>778</v>
      </c>
      <c r="O299" s="40" t="str">
        <f t="shared" si="35"/>
        <v>ЗИЛ-133ГЯ КС-3575 автокран №19504 КА</v>
      </c>
      <c r="P299" s="40" t="s">
        <v>1735</v>
      </c>
      <c r="Q299" s="40" t="s">
        <v>1736</v>
      </c>
      <c r="R299" s="40">
        <v>0</v>
      </c>
      <c r="S299" s="27" t="str">
        <f>VLOOKUP(C299,'Список ТЗ'!$B$2:$E$457,4,FALSE)</f>
        <v>ЗИЛ-133 ГЯ КС-3575</v>
      </c>
      <c r="T299" s="27" t="str">
        <f>VLOOKUP(C299,'Список ТЗ'!$B$2:$E$457,2,FALSE)</f>
        <v>19504 КА</v>
      </c>
      <c r="U299" s="27">
        <f>VLOOKUP(C299,'Список ТЗ'!$B$2:$E$457,3,FALSE)</f>
        <v>0</v>
      </c>
      <c r="V299" s="27">
        <f t="shared" si="41"/>
        <v>26</v>
      </c>
      <c r="W299" s="27">
        <f t="shared" si="42"/>
        <v>7</v>
      </c>
      <c r="X299" s="27" t="str">
        <f>VLOOKUP(C299,'Перелік до списання'!$B$2:$B$207,1,FALSE)</f>
        <v>СЕА-10500007712/001</v>
      </c>
    </row>
    <row r="300" spans="1:24" ht="21.95" customHeight="1" x14ac:dyDescent="0.2">
      <c r="A300" s="33">
        <v>4514</v>
      </c>
      <c r="B300" s="34" t="s">
        <v>1737</v>
      </c>
      <c r="C300" s="35" t="s">
        <v>1738</v>
      </c>
      <c r="D300" s="36">
        <v>105</v>
      </c>
      <c r="E300" s="34" t="s">
        <v>1597</v>
      </c>
      <c r="F300" s="35" t="s">
        <v>435</v>
      </c>
      <c r="G300" s="42">
        <v>219026.19</v>
      </c>
      <c r="H300" s="42">
        <v>122289.61</v>
      </c>
      <c r="I300" s="42">
        <v>96736.58</v>
      </c>
      <c r="J300" s="39" t="s">
        <v>1739</v>
      </c>
      <c r="K300" s="39" t="s">
        <v>65</v>
      </c>
      <c r="L300" s="36">
        <v>52</v>
      </c>
      <c r="M300" s="34" t="s">
        <v>777</v>
      </c>
      <c r="N300" s="34" t="s">
        <v>555</v>
      </c>
      <c r="O300" s="40" t="str">
        <f t="shared" si="35"/>
        <v>КРАЗ-65101-207 а/кран №19516 КА</v>
      </c>
      <c r="P300" s="40" t="s">
        <v>1740</v>
      </c>
      <c r="Q300" s="40" t="s">
        <v>1741</v>
      </c>
      <c r="R300" s="40" t="s">
        <v>1742</v>
      </c>
      <c r="S300" s="27" t="str">
        <f>VLOOKUP(C300,'Список ТЗ'!$B$2:$E$457,4,FALSE)</f>
        <v>КРАЗ-6510 КС-3575А</v>
      </c>
      <c r="T300" s="27" t="str">
        <f>VLOOKUP(C300,'Список ТЗ'!$B$2:$E$457,2,FALSE)</f>
        <v>АА 4356 ТР</v>
      </c>
      <c r="U300" s="27" t="str">
        <f>VLOOKUP(C300,'Список ТЗ'!$B$2:$E$457,3,FALSE)</f>
        <v>19516 КА</v>
      </c>
      <c r="V300" s="27">
        <f>SEARCH(R300,P300)</f>
        <v>22</v>
      </c>
      <c r="W300" s="27">
        <f t="shared" si="42"/>
        <v>8</v>
      </c>
      <c r="X300" s="27" t="e">
        <f>VLOOKUP(C300,'Перелік до списання'!$B$2:$B$207,1,FALSE)</f>
        <v>#N/A</v>
      </c>
    </row>
    <row r="301" spans="1:24" ht="21.95" customHeight="1" x14ac:dyDescent="0.2">
      <c r="A301" s="33">
        <v>4515</v>
      </c>
      <c r="B301" s="34" t="s">
        <v>115</v>
      </c>
      <c r="C301" s="35" t="s">
        <v>293</v>
      </c>
      <c r="D301" s="36">
        <v>105</v>
      </c>
      <c r="E301" s="34" t="s">
        <v>1597</v>
      </c>
      <c r="F301" s="35" t="s">
        <v>435</v>
      </c>
      <c r="G301" s="38">
        <v>1</v>
      </c>
      <c r="H301" s="37">
        <v>0.25</v>
      </c>
      <c r="I301" s="37">
        <v>0.75</v>
      </c>
      <c r="J301" s="39" t="s">
        <v>443</v>
      </c>
      <c r="K301" s="39" t="s">
        <v>65</v>
      </c>
      <c r="L301" s="36">
        <v>52</v>
      </c>
      <c r="M301" s="34" t="s">
        <v>777</v>
      </c>
      <c r="N301" s="34" t="s">
        <v>778</v>
      </c>
      <c r="O301" s="40" t="str">
        <f t="shared" si="35"/>
        <v>ГАЗ-5227 спец. авар. №10532 КА</v>
      </c>
      <c r="P301" s="40" t="s">
        <v>1743</v>
      </c>
      <c r="Q301" s="40" t="s">
        <v>1744</v>
      </c>
      <c r="R301" s="40">
        <v>0</v>
      </c>
      <c r="S301" s="27" t="str">
        <f>VLOOKUP(C301,'Список ТЗ'!$B$2:$E$457,4,FALSE)</f>
        <v>ГАЗ-53</v>
      </c>
      <c r="T301" s="27" t="str">
        <f>VLOOKUP(C301,'Список ТЗ'!$B$2:$E$457,2,FALSE)</f>
        <v>10532 КА</v>
      </c>
      <c r="U301" s="27">
        <f>VLOOKUP(C301,'Список ТЗ'!$B$2:$E$457,3,FALSE)</f>
        <v>0</v>
      </c>
      <c r="V301" s="27">
        <f t="shared" si="41"/>
        <v>20</v>
      </c>
      <c r="W301" s="27">
        <f t="shared" si="42"/>
        <v>7</v>
      </c>
      <c r="X301" s="27" t="str">
        <f>VLOOKUP(C301,'Перелік до списання'!$B$2:$B$207,1,FALSE)</f>
        <v>СЕА-10500806921/001</v>
      </c>
    </row>
    <row r="302" spans="1:24" ht="21.95" customHeight="1" x14ac:dyDescent="0.2">
      <c r="A302" s="33">
        <v>4516</v>
      </c>
      <c r="B302" s="34" t="s">
        <v>116</v>
      </c>
      <c r="C302" s="35" t="s">
        <v>294</v>
      </c>
      <c r="D302" s="36">
        <v>105</v>
      </c>
      <c r="E302" s="34" t="s">
        <v>1597</v>
      </c>
      <c r="F302" s="35" t="s">
        <v>435</v>
      </c>
      <c r="G302" s="38">
        <v>1</v>
      </c>
      <c r="H302" s="37">
        <v>0.25</v>
      </c>
      <c r="I302" s="37">
        <v>0.75</v>
      </c>
      <c r="J302" s="39" t="s">
        <v>443</v>
      </c>
      <c r="K302" s="39" t="s">
        <v>65</v>
      </c>
      <c r="L302" s="36">
        <v>52</v>
      </c>
      <c r="M302" s="34" t="s">
        <v>777</v>
      </c>
      <c r="N302" s="34" t="s">
        <v>778</v>
      </c>
      <c r="O302" s="40" t="str">
        <f t="shared" si="35"/>
        <v>ГАЗ-5227 спец. авар. №06911 КА</v>
      </c>
      <c r="P302" s="40" t="s">
        <v>1745</v>
      </c>
      <c r="Q302" s="40" t="s">
        <v>1746</v>
      </c>
      <c r="R302" s="40">
        <v>0</v>
      </c>
      <c r="S302" s="27" t="str">
        <f>VLOOKUP(C302,'Список ТЗ'!$B$2:$E$457,4,FALSE)</f>
        <v>ГАЗ-53</v>
      </c>
      <c r="T302" s="27" t="str">
        <f>VLOOKUP(C302,'Список ТЗ'!$B$2:$E$457,2,FALSE)</f>
        <v>06911 КА</v>
      </c>
      <c r="U302" s="27">
        <f>VLOOKUP(C302,'Список ТЗ'!$B$2:$E$457,3,FALSE)</f>
        <v>0</v>
      </c>
      <c r="V302" s="27">
        <f t="shared" si="41"/>
        <v>20</v>
      </c>
      <c r="W302" s="27">
        <f t="shared" si="42"/>
        <v>7</v>
      </c>
      <c r="X302" s="27" t="str">
        <f>VLOOKUP(C302,'Перелік до списання'!$B$2:$B$207,1,FALSE)</f>
        <v>СЕА-10500806911/001</v>
      </c>
    </row>
    <row r="303" spans="1:24" ht="21.95" customHeight="1" x14ac:dyDescent="0.2">
      <c r="A303" s="33">
        <v>4517</v>
      </c>
      <c r="B303" s="34" t="s">
        <v>117</v>
      </c>
      <c r="C303" s="35" t="s">
        <v>295</v>
      </c>
      <c r="D303" s="36">
        <v>105</v>
      </c>
      <c r="E303" s="34" t="s">
        <v>1597</v>
      </c>
      <c r="F303" s="35" t="s">
        <v>435</v>
      </c>
      <c r="G303" s="38">
        <v>1</v>
      </c>
      <c r="H303" s="37">
        <v>0.25</v>
      </c>
      <c r="I303" s="37">
        <v>0.75</v>
      </c>
      <c r="J303" s="39" t="s">
        <v>443</v>
      </c>
      <c r="K303" s="39" t="s">
        <v>65</v>
      </c>
      <c r="L303" s="36">
        <v>52</v>
      </c>
      <c r="M303" s="34" t="s">
        <v>777</v>
      </c>
      <c r="N303" s="34" t="s">
        <v>778</v>
      </c>
      <c r="O303" s="40" t="str">
        <f t="shared" si="35"/>
        <v>ГАЗ-5228 спец. авар. №06909 КА</v>
      </c>
      <c r="P303" s="40" t="s">
        <v>1747</v>
      </c>
      <c r="Q303" s="40" t="s">
        <v>1748</v>
      </c>
      <c r="R303" s="40">
        <v>0</v>
      </c>
      <c r="S303" s="27" t="str">
        <f>VLOOKUP(C303,'Список ТЗ'!$B$2:$E$457,4,FALSE)</f>
        <v>ГАЗ-53</v>
      </c>
      <c r="T303" s="27" t="str">
        <f>VLOOKUP(C303,'Список ТЗ'!$B$2:$E$457,2,FALSE)</f>
        <v>06909 КА</v>
      </c>
      <c r="U303" s="27">
        <f>VLOOKUP(C303,'Список ТЗ'!$B$2:$E$457,3,FALSE)</f>
        <v>0</v>
      </c>
      <c r="V303" s="27">
        <f t="shared" si="41"/>
        <v>20</v>
      </c>
      <c r="W303" s="27">
        <f t="shared" si="42"/>
        <v>7</v>
      </c>
      <c r="X303" s="27" t="str">
        <f>VLOOKUP(C303,'Перелік до списання'!$B$2:$B$207,1,FALSE)</f>
        <v>СЕА-10500806909/000</v>
      </c>
    </row>
    <row r="304" spans="1:24" ht="21.95" customHeight="1" x14ac:dyDescent="0.2">
      <c r="A304" s="33">
        <v>4518</v>
      </c>
      <c r="B304" s="34" t="s">
        <v>118</v>
      </c>
      <c r="C304" s="35" t="s">
        <v>296</v>
      </c>
      <c r="D304" s="36">
        <v>105</v>
      </c>
      <c r="E304" s="34" t="s">
        <v>1597</v>
      </c>
      <c r="F304" s="35" t="s">
        <v>435</v>
      </c>
      <c r="G304" s="38">
        <v>1</v>
      </c>
      <c r="H304" s="37">
        <v>0.25</v>
      </c>
      <c r="I304" s="37">
        <v>0.75</v>
      </c>
      <c r="J304" s="39" t="s">
        <v>443</v>
      </c>
      <c r="K304" s="39" t="s">
        <v>65</v>
      </c>
      <c r="L304" s="36">
        <v>52</v>
      </c>
      <c r="M304" s="34" t="s">
        <v>777</v>
      </c>
      <c r="N304" s="34" t="s">
        <v>778</v>
      </c>
      <c r="O304" s="40" t="str">
        <f t="shared" si="35"/>
        <v>ГАЗ-5227 спец. авар. №06904 КА</v>
      </c>
      <c r="P304" s="40" t="s">
        <v>1749</v>
      </c>
      <c r="Q304" s="40" t="s">
        <v>1750</v>
      </c>
      <c r="R304" s="40">
        <v>0</v>
      </c>
      <c r="S304" s="27" t="str">
        <f>VLOOKUP(C304,'Список ТЗ'!$B$2:$E$457,4,FALSE)</f>
        <v>ГАЗ-53</v>
      </c>
      <c r="T304" s="27" t="str">
        <f>VLOOKUP(C304,'Список ТЗ'!$B$2:$E$457,2,FALSE)</f>
        <v>06904 КА</v>
      </c>
      <c r="U304" s="27">
        <f>VLOOKUP(C304,'Список ТЗ'!$B$2:$E$457,3,FALSE)</f>
        <v>0</v>
      </c>
      <c r="V304" s="27">
        <f t="shared" si="41"/>
        <v>20</v>
      </c>
      <c r="W304" s="27">
        <f t="shared" si="42"/>
        <v>7</v>
      </c>
      <c r="X304" s="27" t="str">
        <f>VLOOKUP(C304,'Перелік до списання'!$B$2:$B$207,1,FALSE)</f>
        <v>СЕА-10500806904/001</v>
      </c>
    </row>
    <row r="305" spans="1:24" ht="21.95" customHeight="1" x14ac:dyDescent="0.2">
      <c r="A305" s="33">
        <v>4519</v>
      </c>
      <c r="B305" s="34" t="s">
        <v>119</v>
      </c>
      <c r="C305" s="35" t="s">
        <v>297</v>
      </c>
      <c r="D305" s="36">
        <v>105</v>
      </c>
      <c r="E305" s="34" t="s">
        <v>1597</v>
      </c>
      <c r="F305" s="35" t="s">
        <v>435</v>
      </c>
      <c r="G305" s="38">
        <v>1</v>
      </c>
      <c r="H305" s="37">
        <v>0.25</v>
      </c>
      <c r="I305" s="37">
        <v>0.75</v>
      </c>
      <c r="J305" s="39" t="s">
        <v>437</v>
      </c>
      <c r="K305" s="39" t="s">
        <v>65</v>
      </c>
      <c r="L305" s="36">
        <v>52</v>
      </c>
      <c r="M305" s="34" t="s">
        <v>777</v>
      </c>
      <c r="N305" s="34" t="s">
        <v>778</v>
      </c>
      <c r="O305" s="40" t="str">
        <f t="shared" si="35"/>
        <v>КАМАЗ-5410 сед.тягач №08677 КА</v>
      </c>
      <c r="P305" s="40" t="s">
        <v>1751</v>
      </c>
      <c r="Q305" s="40" t="s">
        <v>1752</v>
      </c>
      <c r="R305" s="40">
        <v>0</v>
      </c>
      <c r="S305" s="27" t="str">
        <f>VLOOKUP(C305,'Список ТЗ'!$B$2:$E$457,4,FALSE)</f>
        <v>КАМАЗ-5410</v>
      </c>
      <c r="T305" s="27" t="str">
        <f>VLOOKUP(C305,'Список ТЗ'!$B$2:$E$457,2,FALSE)</f>
        <v>08677 КА</v>
      </c>
      <c r="U305" s="27">
        <f>VLOOKUP(C305,'Список ТЗ'!$B$2:$E$457,3,FALSE)</f>
        <v>0</v>
      </c>
      <c r="V305" s="27">
        <f t="shared" si="41"/>
        <v>21</v>
      </c>
      <c r="W305" s="27">
        <f t="shared" si="42"/>
        <v>7</v>
      </c>
      <c r="X305" s="27" t="str">
        <f>VLOOKUP(C305,'Перелік до списання'!$B$2:$B$207,1,FALSE)</f>
        <v>СЕА-10500007653/000</v>
      </c>
    </row>
    <row r="306" spans="1:24" ht="21.95" customHeight="1" x14ac:dyDescent="0.2">
      <c r="A306" s="33">
        <v>4520</v>
      </c>
      <c r="B306" s="34" t="s">
        <v>120</v>
      </c>
      <c r="C306" s="35" t="s">
        <v>298</v>
      </c>
      <c r="D306" s="36">
        <v>105</v>
      </c>
      <c r="E306" s="34" t="s">
        <v>1597</v>
      </c>
      <c r="F306" s="35" t="s">
        <v>435</v>
      </c>
      <c r="G306" s="38">
        <v>1</v>
      </c>
      <c r="H306" s="37">
        <v>0.25</v>
      </c>
      <c r="I306" s="37">
        <v>0.75</v>
      </c>
      <c r="J306" s="39" t="s">
        <v>472</v>
      </c>
      <c r="K306" s="39" t="s">
        <v>65</v>
      </c>
      <c r="L306" s="36">
        <v>52</v>
      </c>
      <c r="M306" s="34" t="s">
        <v>777</v>
      </c>
      <c r="N306" s="34" t="s">
        <v>778</v>
      </c>
      <c r="O306" s="40" t="str">
        <f t="shared" si="35"/>
        <v>КАМАЗ-5410 сед.тяг. №2090 КІА</v>
      </c>
      <c r="P306" s="40" t="s">
        <v>1753</v>
      </c>
      <c r="Q306" s="40" t="s">
        <v>1754</v>
      </c>
      <c r="R306" s="40">
        <v>0</v>
      </c>
      <c r="S306" s="27" t="str">
        <f>VLOOKUP(C306,'Список ТЗ'!$B$2:$E$457,4,FALSE)</f>
        <v>КАМАЗ-5410</v>
      </c>
      <c r="T306" s="27" t="str">
        <f>VLOOKUP(C306,'Список ТЗ'!$B$2:$E$457,2,FALSE)</f>
        <v>2090 КІА</v>
      </c>
      <c r="U306" s="27">
        <f>VLOOKUP(C306,'Список ТЗ'!$B$2:$E$457,3,FALSE)</f>
        <v>0</v>
      </c>
      <c r="V306" s="27">
        <f t="shared" si="41"/>
        <v>20</v>
      </c>
      <c r="W306" s="27">
        <f t="shared" si="42"/>
        <v>7</v>
      </c>
      <c r="X306" s="27" t="str">
        <f>VLOOKUP(C306,'Перелік до списання'!$B$2:$B$207,1,FALSE)</f>
        <v>СЕА-10500000046/000</v>
      </c>
    </row>
    <row r="307" spans="1:24" ht="21.95" customHeight="1" x14ac:dyDescent="0.2">
      <c r="A307" s="33">
        <v>4521</v>
      </c>
      <c r="B307" s="34" t="s">
        <v>121</v>
      </c>
      <c r="C307" s="35" t="s">
        <v>299</v>
      </c>
      <c r="D307" s="36">
        <v>105</v>
      </c>
      <c r="E307" s="34" t="s">
        <v>1597</v>
      </c>
      <c r="F307" s="35" t="s">
        <v>435</v>
      </c>
      <c r="G307" s="38">
        <v>1</v>
      </c>
      <c r="H307" s="37">
        <v>0.25</v>
      </c>
      <c r="I307" s="37">
        <v>0.75</v>
      </c>
      <c r="J307" s="39" t="s">
        <v>473</v>
      </c>
      <c r="K307" s="39" t="s">
        <v>65</v>
      </c>
      <c r="L307" s="36">
        <v>52</v>
      </c>
      <c r="M307" s="34" t="s">
        <v>777</v>
      </c>
      <c r="N307" s="34" t="s">
        <v>778</v>
      </c>
      <c r="O307" s="40" t="str">
        <f t="shared" si="35"/>
        <v>МАЗ-35337 автокран №6447 КИУ</v>
      </c>
      <c r="P307" s="40" t="s">
        <v>1755</v>
      </c>
      <c r="Q307" s="40" t="s">
        <v>1756</v>
      </c>
      <c r="R307" s="40">
        <v>0</v>
      </c>
      <c r="S307" s="27" t="str">
        <f>VLOOKUP(C307,'Список ТЗ'!$B$2:$E$457,4,FALSE)</f>
        <v>МАЗ-5337 КС-3577</v>
      </c>
      <c r="T307" s="27" t="str">
        <f>VLOOKUP(C307,'Список ТЗ'!$B$2:$E$457,2,FALSE)</f>
        <v>6447 КИУ</v>
      </c>
      <c r="U307" s="27">
        <f>VLOOKUP(C307,'Список ТЗ'!$B$2:$E$457,3,FALSE)</f>
        <v>0</v>
      </c>
      <c r="V307" s="27">
        <f t="shared" si="41"/>
        <v>19</v>
      </c>
      <c r="W307" s="27">
        <f t="shared" si="42"/>
        <v>7</v>
      </c>
      <c r="X307" s="27" t="str">
        <f>VLOOKUP(C307,'Перелік до списання'!$B$2:$B$207,1,FALSE)</f>
        <v>СЕА-10500000005/001</v>
      </c>
    </row>
    <row r="308" spans="1:24" ht="21.95" customHeight="1" x14ac:dyDescent="0.2">
      <c r="A308" s="33">
        <v>4522</v>
      </c>
      <c r="B308" s="34" t="s">
        <v>122</v>
      </c>
      <c r="C308" s="35" t="s">
        <v>300</v>
      </c>
      <c r="D308" s="36">
        <v>105</v>
      </c>
      <c r="E308" s="34" t="s">
        <v>1597</v>
      </c>
      <c r="F308" s="35" t="s">
        <v>435</v>
      </c>
      <c r="G308" s="38">
        <v>1</v>
      </c>
      <c r="H308" s="37">
        <v>0.25</v>
      </c>
      <c r="I308" s="37">
        <v>0.75</v>
      </c>
      <c r="J308" s="39" t="s">
        <v>474</v>
      </c>
      <c r="K308" s="39" t="s">
        <v>65</v>
      </c>
      <c r="L308" s="36">
        <v>52</v>
      </c>
      <c r="M308" s="34" t="s">
        <v>777</v>
      </c>
      <c r="N308" s="34" t="s">
        <v>778</v>
      </c>
      <c r="O308" s="40" t="str">
        <f t="shared" si="35"/>
        <v>КРАЗ-250 автокран №0460 КИТ</v>
      </c>
      <c r="P308" s="40" t="s">
        <v>1757</v>
      </c>
      <c r="Q308" s="40" t="s">
        <v>1758</v>
      </c>
      <c r="R308" s="40">
        <v>0</v>
      </c>
      <c r="S308" s="27" t="str">
        <f>VLOOKUP(C308,'Список ТЗ'!$B$2:$E$457,4,FALSE)</f>
        <v>КРАЗ-250 КС-3575А</v>
      </c>
      <c r="T308" s="27" t="str">
        <f>VLOOKUP(C308,'Список ТЗ'!$B$2:$E$457,2,FALSE)</f>
        <v>0460 КИТ</v>
      </c>
      <c r="U308" s="27">
        <f>VLOOKUP(C308,'Список ТЗ'!$B$2:$E$457,3,FALSE)</f>
        <v>0</v>
      </c>
      <c r="V308" s="27">
        <f t="shared" si="41"/>
        <v>18</v>
      </c>
      <c r="W308" s="27">
        <f t="shared" si="42"/>
        <v>7</v>
      </c>
      <c r="X308" s="27" t="str">
        <f>VLOOKUP(C308,'Перелік до списання'!$B$2:$B$207,1,FALSE)</f>
        <v>СЕА-10500000004/001</v>
      </c>
    </row>
    <row r="309" spans="1:24" ht="11.1" customHeight="1" x14ac:dyDescent="0.2">
      <c r="A309" s="33">
        <v>4523</v>
      </c>
      <c r="B309" s="34" t="s">
        <v>123</v>
      </c>
      <c r="C309" s="35" t="s">
        <v>301</v>
      </c>
      <c r="D309" s="36">
        <v>105</v>
      </c>
      <c r="E309" s="34" t="s">
        <v>1597</v>
      </c>
      <c r="F309" s="35" t="s">
        <v>435</v>
      </c>
      <c r="G309" s="38">
        <v>1</v>
      </c>
      <c r="H309" s="37">
        <v>0.25</v>
      </c>
      <c r="I309" s="37">
        <v>0.75</v>
      </c>
      <c r="J309" s="39" t="s">
        <v>472</v>
      </c>
      <c r="K309" s="39" t="s">
        <v>65</v>
      </c>
      <c r="L309" s="36">
        <v>52</v>
      </c>
      <c r="M309" s="34" t="s">
        <v>777</v>
      </c>
      <c r="N309" s="34" t="s">
        <v>778</v>
      </c>
      <c r="O309" s="40" t="str">
        <f t="shared" si="35"/>
        <v>ЗИЛ-431410 №2769 КИТ</v>
      </c>
      <c r="P309" s="40" t="s">
        <v>1759</v>
      </c>
      <c r="Q309" s="40" t="s">
        <v>1760</v>
      </c>
      <c r="R309" s="40">
        <v>0</v>
      </c>
      <c r="S309" s="27" t="str">
        <f>VLOOKUP(C309,'Список ТЗ'!$B$2:$E$457,4,FALSE)</f>
        <v>ЗИЛ-431410</v>
      </c>
      <c r="T309" s="27" t="str">
        <f>VLOOKUP(C309,'Список ТЗ'!$B$2:$E$457,2,FALSE)</f>
        <v>2769 КИТ</v>
      </c>
      <c r="U309" s="27">
        <f>VLOOKUP(C309,'Список ТЗ'!$B$2:$E$457,3,FALSE)</f>
        <v>0</v>
      </c>
      <c r="V309" s="27">
        <f t="shared" si="41"/>
        <v>12</v>
      </c>
      <c r="W309" s="27">
        <f t="shared" si="42"/>
        <v>7</v>
      </c>
      <c r="X309" s="27" t="str">
        <f>VLOOKUP(C309,'Перелік до списання'!$B$2:$B$207,1,FALSE)</f>
        <v>СЕА-10500000038/003</v>
      </c>
    </row>
    <row r="310" spans="1:24" ht="21.95" customHeight="1" x14ac:dyDescent="0.2">
      <c r="A310" s="33">
        <v>4524</v>
      </c>
      <c r="B310" s="34" t="s">
        <v>124</v>
      </c>
      <c r="C310" s="35" t="s">
        <v>302</v>
      </c>
      <c r="D310" s="36">
        <v>105</v>
      </c>
      <c r="E310" s="34" t="s">
        <v>1597</v>
      </c>
      <c r="F310" s="35" t="s">
        <v>435</v>
      </c>
      <c r="G310" s="38">
        <v>1</v>
      </c>
      <c r="H310" s="37">
        <v>0.25</v>
      </c>
      <c r="I310" s="37">
        <v>0.75</v>
      </c>
      <c r="J310" s="39" t="s">
        <v>438</v>
      </c>
      <c r="K310" s="39" t="s">
        <v>65</v>
      </c>
      <c r="L310" s="36">
        <v>52</v>
      </c>
      <c r="M310" s="34" t="s">
        <v>777</v>
      </c>
      <c r="N310" s="34" t="s">
        <v>778</v>
      </c>
      <c r="O310" s="40" t="str">
        <f t="shared" si="35"/>
        <v>ГАЗ-53-01 спец.аварийная №19679 КА</v>
      </c>
      <c r="P310" s="40" t="s">
        <v>1761</v>
      </c>
      <c r="Q310" s="40" t="s">
        <v>1762</v>
      </c>
      <c r="R310" s="40">
        <v>0</v>
      </c>
      <c r="S310" s="27" t="str">
        <f>VLOOKUP(C310,'Список ТЗ'!$B$2:$E$457,4,FALSE)</f>
        <v>ГАЗ-5301</v>
      </c>
      <c r="T310" s="27" t="str">
        <f>VLOOKUP(C310,'Список ТЗ'!$B$2:$E$457,2,FALSE)</f>
        <v>19679 КА</v>
      </c>
      <c r="U310" s="27">
        <f>VLOOKUP(C310,'Список ТЗ'!$B$2:$E$457,3,FALSE)</f>
        <v>0</v>
      </c>
      <c r="V310" s="27">
        <f t="shared" si="41"/>
        <v>25</v>
      </c>
      <c r="W310" s="27">
        <f t="shared" si="42"/>
        <v>7</v>
      </c>
      <c r="X310" s="27" t="str">
        <f>VLOOKUP(C310,'Перелік до списання'!$B$2:$B$207,1,FALSE)</f>
        <v>СЕА-10500007538/001</v>
      </c>
    </row>
    <row r="311" spans="1:24" ht="21.95" customHeight="1" x14ac:dyDescent="0.2">
      <c r="A311" s="33">
        <v>4525</v>
      </c>
      <c r="B311" s="34" t="s">
        <v>125</v>
      </c>
      <c r="C311" s="35" t="s">
        <v>303</v>
      </c>
      <c r="D311" s="36">
        <v>105</v>
      </c>
      <c r="E311" s="34" t="s">
        <v>1597</v>
      </c>
      <c r="F311" s="35" t="s">
        <v>435</v>
      </c>
      <c r="G311" s="42">
        <v>70737.03</v>
      </c>
      <c r="H311" s="42">
        <v>35957.980000000003</v>
      </c>
      <c r="I311" s="42">
        <v>34779.050000000003</v>
      </c>
      <c r="J311" s="39" t="s">
        <v>475</v>
      </c>
      <c r="K311" s="39" t="s">
        <v>65</v>
      </c>
      <c r="L311" s="36">
        <v>52</v>
      </c>
      <c r="M311" s="34" t="s">
        <v>777</v>
      </c>
      <c r="N311" s="34" t="s">
        <v>778</v>
      </c>
      <c r="O311" s="40" t="str">
        <f t="shared" si="35"/>
        <v>ГАЗ-53-12 спец.аварийная №19533 КА</v>
      </c>
      <c r="P311" s="40" t="s">
        <v>1763</v>
      </c>
      <c r="Q311" s="40" t="s">
        <v>1764</v>
      </c>
      <c r="R311" s="40">
        <v>0</v>
      </c>
      <c r="S311" s="27" t="str">
        <f>VLOOKUP(C311,'Список ТЗ'!$B$2:$E$457,4,FALSE)</f>
        <v>ГАЗ-5312</v>
      </c>
      <c r="T311" s="27" t="str">
        <f>VLOOKUP(C311,'Список ТЗ'!$B$2:$E$457,2,FALSE)</f>
        <v>_19533 КА</v>
      </c>
      <c r="U311" s="27">
        <f>VLOOKUP(C311,'Список ТЗ'!$B$2:$E$457,3,FALSE)</f>
        <v>0</v>
      </c>
      <c r="V311" s="27" t="e">
        <f t="shared" ref="V311:V312" si="43">SEARCH(R311,P311)</f>
        <v>#VALUE!</v>
      </c>
      <c r="W311" s="27">
        <f t="shared" si="42"/>
        <v>8</v>
      </c>
      <c r="X311" s="27" t="str">
        <f>VLOOKUP(C311,'Перелік до списання'!$B$2:$B$207,1,FALSE)</f>
        <v>СЕА-10500007539/001</v>
      </c>
    </row>
    <row r="312" spans="1:24" ht="21.95" customHeight="1" x14ac:dyDescent="0.2">
      <c r="A312" s="33">
        <v>4526</v>
      </c>
      <c r="B312" s="34" t="s">
        <v>1765</v>
      </c>
      <c r="C312" s="35" t="s">
        <v>1766</v>
      </c>
      <c r="D312" s="36">
        <v>105</v>
      </c>
      <c r="E312" s="34" t="s">
        <v>1597</v>
      </c>
      <c r="F312" s="35" t="s">
        <v>435</v>
      </c>
      <c r="G312" s="42">
        <v>30315.87</v>
      </c>
      <c r="H312" s="42">
        <v>9533.34</v>
      </c>
      <c r="I312" s="42">
        <v>20782.53</v>
      </c>
      <c r="J312" s="39" t="s">
        <v>443</v>
      </c>
      <c r="K312" s="39" t="s">
        <v>65</v>
      </c>
      <c r="L312" s="36">
        <v>52</v>
      </c>
      <c r="M312" s="34" t="s">
        <v>777</v>
      </c>
      <c r="N312" s="34" t="s">
        <v>829</v>
      </c>
      <c r="O312" s="40" t="str">
        <f t="shared" si="35"/>
        <v>ГАЗ-2705 спец."Служба газа" №07484 КА</v>
      </c>
      <c r="P312" s="40" t="s">
        <v>1767</v>
      </c>
      <c r="Q312" s="40" t="s">
        <v>1768</v>
      </c>
      <c r="R312" s="40" t="s">
        <v>1769</v>
      </c>
      <c r="S312" s="27" t="str">
        <f>VLOOKUP(C312,'Список ТЗ'!$B$2:$E$457,4,FALSE)</f>
        <v>ГАЗ-2705-438</v>
      </c>
      <c r="T312" s="27" t="str">
        <f>VLOOKUP(C312,'Список ТЗ'!$B$2:$E$457,2,FALSE)</f>
        <v>АА 7418 ТР</v>
      </c>
      <c r="U312" s="27" t="str">
        <f>VLOOKUP(C312,'Список ТЗ'!$B$2:$E$457,3,FALSE)</f>
        <v>07484 КА</v>
      </c>
      <c r="V312" s="27">
        <f t="shared" si="43"/>
        <v>27</v>
      </c>
      <c r="W312" s="27">
        <f t="shared" si="42"/>
        <v>8</v>
      </c>
      <c r="X312" s="27" t="e">
        <f>VLOOKUP(C312,'Перелік до списання'!$B$2:$B$207,1,FALSE)</f>
        <v>#N/A</v>
      </c>
    </row>
    <row r="313" spans="1:24" ht="21.95" customHeight="1" x14ac:dyDescent="0.2">
      <c r="A313" s="33">
        <v>4527</v>
      </c>
      <c r="B313" s="34" t="s">
        <v>126</v>
      </c>
      <c r="C313" s="35" t="s">
        <v>304</v>
      </c>
      <c r="D313" s="36">
        <v>105</v>
      </c>
      <c r="E313" s="34" t="s">
        <v>1597</v>
      </c>
      <c r="F313" s="35" t="s">
        <v>435</v>
      </c>
      <c r="G313" s="38">
        <v>1</v>
      </c>
      <c r="H313" s="37">
        <v>0.25</v>
      </c>
      <c r="I313" s="37">
        <v>0.75</v>
      </c>
      <c r="J313" s="39" t="s">
        <v>452</v>
      </c>
      <c r="K313" s="39" t="s">
        <v>65</v>
      </c>
      <c r="L313" s="36">
        <v>52</v>
      </c>
      <c r="M313" s="34" t="s">
        <v>777</v>
      </c>
      <c r="N313" s="34" t="s">
        <v>778</v>
      </c>
      <c r="O313" s="40" t="str">
        <f t="shared" si="35"/>
        <v>ГАЗ-53 спец.аварийная №19538 КА</v>
      </c>
      <c r="P313" s="40" t="s">
        <v>1770</v>
      </c>
      <c r="Q313" s="40" t="s">
        <v>1771</v>
      </c>
      <c r="R313" s="40">
        <v>0</v>
      </c>
      <c r="S313" s="27" t="str">
        <f>VLOOKUP(C313,'Список ТЗ'!$B$2:$E$457,4,FALSE)</f>
        <v>ГАЗ-53</v>
      </c>
      <c r="T313" s="27" t="str">
        <f>VLOOKUP(C313,'Список ТЗ'!$B$2:$E$457,2,FALSE)</f>
        <v>19538 КА</v>
      </c>
      <c r="U313" s="27">
        <f>VLOOKUP(C313,'Список ТЗ'!$B$2:$E$457,3,FALSE)</f>
        <v>0</v>
      </c>
      <c r="V313" s="27">
        <f t="shared" si="41"/>
        <v>22</v>
      </c>
      <c r="W313" s="27">
        <f t="shared" si="42"/>
        <v>7</v>
      </c>
      <c r="X313" s="27" t="str">
        <f>VLOOKUP(C313,'Перелік до списання'!$B$2:$B$207,1,FALSE)</f>
        <v>СЕА-10500007546/001</v>
      </c>
    </row>
    <row r="314" spans="1:24" ht="21.95" customHeight="1" x14ac:dyDescent="0.2">
      <c r="A314" s="33">
        <v>4528</v>
      </c>
      <c r="B314" s="34" t="s">
        <v>127</v>
      </c>
      <c r="C314" s="35" t="s">
        <v>305</v>
      </c>
      <c r="D314" s="36">
        <v>105</v>
      </c>
      <c r="E314" s="34" t="s">
        <v>1597</v>
      </c>
      <c r="F314" s="35" t="s">
        <v>435</v>
      </c>
      <c r="G314" s="38">
        <v>1</v>
      </c>
      <c r="H314" s="37">
        <v>0.25</v>
      </c>
      <c r="I314" s="37">
        <v>0.75</v>
      </c>
      <c r="J314" s="39" t="s">
        <v>443</v>
      </c>
      <c r="K314" s="39" t="s">
        <v>65</v>
      </c>
      <c r="L314" s="36">
        <v>52</v>
      </c>
      <c r="M314" s="34" t="s">
        <v>777</v>
      </c>
      <c r="N314" s="34" t="s">
        <v>778</v>
      </c>
      <c r="O314" s="40" t="str">
        <f t="shared" si="35"/>
        <v>ГАЗ-53 спец. авар. №06906 КА</v>
      </c>
      <c r="P314" s="40" t="s">
        <v>1772</v>
      </c>
      <c r="Q314" s="40" t="s">
        <v>1773</v>
      </c>
      <c r="R314" s="40">
        <v>0</v>
      </c>
      <c r="S314" s="27" t="str">
        <f>VLOOKUP(C314,'Список ТЗ'!$B$2:$E$457,4,FALSE)</f>
        <v>ГАЗ-53</v>
      </c>
      <c r="T314" s="27" t="str">
        <f>VLOOKUP(C314,'Список ТЗ'!$B$2:$E$457,2,FALSE)</f>
        <v>06906 КА</v>
      </c>
      <c r="U314" s="27">
        <f>VLOOKUP(C314,'Список ТЗ'!$B$2:$E$457,3,FALSE)</f>
        <v>0</v>
      </c>
      <c r="V314" s="27">
        <f t="shared" si="41"/>
        <v>18</v>
      </c>
      <c r="W314" s="27">
        <f t="shared" si="42"/>
        <v>7</v>
      </c>
      <c r="X314" s="27" t="str">
        <f>VLOOKUP(C314,'Перелік до списання'!$B$2:$B$207,1,FALSE)</f>
        <v>СЕА-10500806906/001</v>
      </c>
    </row>
    <row r="315" spans="1:24" ht="21.95" customHeight="1" x14ac:dyDescent="0.2">
      <c r="A315" s="33">
        <v>4529</v>
      </c>
      <c r="B315" s="34" t="s">
        <v>128</v>
      </c>
      <c r="C315" s="35" t="s">
        <v>306</v>
      </c>
      <c r="D315" s="36">
        <v>105</v>
      </c>
      <c r="E315" s="34" t="s">
        <v>1597</v>
      </c>
      <c r="F315" s="35" t="s">
        <v>435</v>
      </c>
      <c r="G315" s="38">
        <v>1</v>
      </c>
      <c r="H315" s="37">
        <v>0.25</v>
      </c>
      <c r="I315" s="37">
        <v>0.75</v>
      </c>
      <c r="J315" s="39" t="s">
        <v>476</v>
      </c>
      <c r="K315" s="39" t="s">
        <v>65</v>
      </c>
      <c r="L315" s="36">
        <v>52</v>
      </c>
      <c r="M315" s="34" t="s">
        <v>777</v>
      </c>
      <c r="N315" s="34" t="s">
        <v>778</v>
      </c>
      <c r="O315" s="40" t="str">
        <f t="shared" si="35"/>
        <v>КАМАЗ-5511 сасоскид №11886 КА</v>
      </c>
      <c r="P315" s="40" t="s">
        <v>1774</v>
      </c>
      <c r="Q315" s="40" t="s">
        <v>1775</v>
      </c>
      <c r="R315" s="40">
        <v>0</v>
      </c>
      <c r="S315" s="27" t="str">
        <f>VLOOKUP(C315,'Список ТЗ'!$B$2:$E$457,4,FALSE)</f>
        <v>КАМАЗ-5511</v>
      </c>
      <c r="T315" s="27" t="str">
        <f>VLOOKUP(C315,'Список ТЗ'!$B$2:$E$457,2,FALSE)</f>
        <v>11886 КА</v>
      </c>
      <c r="U315" s="27">
        <f>VLOOKUP(C315,'Список ТЗ'!$B$2:$E$457,3,FALSE)</f>
        <v>0</v>
      </c>
      <c r="V315" s="27">
        <f t="shared" si="41"/>
        <v>20</v>
      </c>
      <c r="W315" s="27">
        <f t="shared" si="42"/>
        <v>7</v>
      </c>
      <c r="X315" s="27" t="str">
        <f>VLOOKUP(C315,'Перелік до списання'!$B$2:$B$207,1,FALSE)</f>
        <v>СЕА-10500007657/000</v>
      </c>
    </row>
    <row r="316" spans="1:24" ht="21.95" customHeight="1" x14ac:dyDescent="0.2">
      <c r="A316" s="33">
        <v>4530</v>
      </c>
      <c r="B316" s="34" t="s">
        <v>1776</v>
      </c>
      <c r="C316" s="35" t="s">
        <v>1777</v>
      </c>
      <c r="D316" s="36">
        <v>105</v>
      </c>
      <c r="E316" s="34" t="s">
        <v>1597</v>
      </c>
      <c r="F316" s="35" t="s">
        <v>435</v>
      </c>
      <c r="G316" s="42">
        <v>161684.64000000001</v>
      </c>
      <c r="H316" s="42">
        <v>90273.919999999998</v>
      </c>
      <c r="I316" s="42">
        <v>71410.720000000001</v>
      </c>
      <c r="J316" s="39" t="s">
        <v>476</v>
      </c>
      <c r="K316" s="39" t="s">
        <v>65</v>
      </c>
      <c r="L316" s="36">
        <v>52</v>
      </c>
      <c r="M316" s="34" t="s">
        <v>777</v>
      </c>
      <c r="N316" s="34" t="s">
        <v>555</v>
      </c>
      <c r="O316" s="40" t="str">
        <f t="shared" si="35"/>
        <v>КАМАЗ-5511 самоскид №11887 КА</v>
      </c>
      <c r="P316" s="40" t="s">
        <v>1778</v>
      </c>
      <c r="Q316" s="40" t="s">
        <v>1779</v>
      </c>
      <c r="R316" s="40" t="s">
        <v>1780</v>
      </c>
      <c r="S316" s="27" t="str">
        <f>VLOOKUP(C316,'Список ТЗ'!$B$2:$E$457,4,FALSE)</f>
        <v>КАМАЗ-5511</v>
      </c>
      <c r="T316" s="27" t="str">
        <f>VLOOKUP(C316,'Список ТЗ'!$B$2:$E$457,2,FALSE)</f>
        <v>АА 7426 ТР</v>
      </c>
      <c r="U316" s="27" t="str">
        <f>VLOOKUP(C316,'Список ТЗ'!$B$2:$E$457,3,FALSE)</f>
        <v>11887 КА</v>
      </c>
      <c r="V316" s="27">
        <f>SEARCH(R316,P316)</f>
        <v>20</v>
      </c>
      <c r="W316" s="27">
        <f t="shared" si="42"/>
        <v>8</v>
      </c>
      <c r="X316" s="27" t="e">
        <f>VLOOKUP(C316,'Перелік до списання'!$B$2:$B$207,1,FALSE)</f>
        <v>#N/A</v>
      </c>
    </row>
    <row r="317" spans="1:24" ht="21.95" customHeight="1" x14ac:dyDescent="0.2">
      <c r="A317" s="33">
        <v>4531</v>
      </c>
      <c r="B317" s="34" t="s">
        <v>129</v>
      </c>
      <c r="C317" s="35" t="s">
        <v>307</v>
      </c>
      <c r="D317" s="36">
        <v>105</v>
      </c>
      <c r="E317" s="34" t="s">
        <v>1597</v>
      </c>
      <c r="F317" s="35" t="s">
        <v>435</v>
      </c>
      <c r="G317" s="38">
        <v>1</v>
      </c>
      <c r="H317" s="37">
        <v>0.25</v>
      </c>
      <c r="I317" s="37">
        <v>0.75</v>
      </c>
      <c r="J317" s="39" t="s">
        <v>477</v>
      </c>
      <c r="K317" s="39" t="s">
        <v>65</v>
      </c>
      <c r="L317" s="36">
        <v>52</v>
      </c>
      <c r="M317" s="34" t="s">
        <v>777</v>
      </c>
      <c r="N317" s="34" t="s">
        <v>778</v>
      </c>
      <c r="O317" s="40" t="str">
        <f t="shared" si="35"/>
        <v>ЗИЛ-ММЗ-554М самоскид №19509 КА</v>
      </c>
      <c r="P317" s="40" t="s">
        <v>1781</v>
      </c>
      <c r="Q317" s="40" t="s">
        <v>1782</v>
      </c>
      <c r="R317" s="40">
        <v>0</v>
      </c>
      <c r="S317" s="27" t="str">
        <f>VLOOKUP(C317,'Список ТЗ'!$B$2:$E$457,4,FALSE)</f>
        <v>ЗИЛ-ММЗ 554М</v>
      </c>
      <c r="T317" s="27" t="str">
        <f>VLOOKUP(C317,'Список ТЗ'!$B$2:$E$457,2,FALSE)</f>
        <v>19509 КА</v>
      </c>
      <c r="U317" s="27">
        <f>VLOOKUP(C317,'Список ТЗ'!$B$2:$E$457,3,FALSE)</f>
        <v>0</v>
      </c>
      <c r="V317" s="27">
        <f t="shared" si="41"/>
        <v>22</v>
      </c>
      <c r="W317" s="27">
        <f t="shared" si="42"/>
        <v>7</v>
      </c>
      <c r="X317" s="27" t="str">
        <f>VLOOKUP(C317,'Перелік до списання'!$B$2:$B$207,1,FALSE)</f>
        <v>СЕА-10500007612/000</v>
      </c>
    </row>
    <row r="318" spans="1:24" ht="21.95" customHeight="1" x14ac:dyDescent="0.2">
      <c r="A318" s="33">
        <v>4532</v>
      </c>
      <c r="B318" s="34" t="s">
        <v>1783</v>
      </c>
      <c r="C318" s="35" t="s">
        <v>1784</v>
      </c>
      <c r="D318" s="36">
        <v>105</v>
      </c>
      <c r="E318" s="34" t="s">
        <v>1597</v>
      </c>
      <c r="F318" s="35" t="s">
        <v>435</v>
      </c>
      <c r="G318" s="42">
        <v>74779.14</v>
      </c>
      <c r="H318" s="42">
        <v>41751.67</v>
      </c>
      <c r="I318" s="42">
        <v>33027.47</v>
      </c>
      <c r="J318" s="39" t="s">
        <v>1785</v>
      </c>
      <c r="K318" s="39" t="s">
        <v>65</v>
      </c>
      <c r="L318" s="36">
        <v>52</v>
      </c>
      <c r="M318" s="34" t="s">
        <v>777</v>
      </c>
      <c r="N318" s="34" t="s">
        <v>555</v>
      </c>
      <c r="O318" s="40" t="str">
        <f t="shared" si="35"/>
        <v>Самоскид ЗИЛ-ММ3-45023, д.н.  № АА 7696 ОК</v>
      </c>
      <c r="P318" s="40" t="s">
        <v>1786</v>
      </c>
      <c r="Q318" s="40" t="s">
        <v>1787</v>
      </c>
      <c r="R318" s="40" t="s">
        <v>1788</v>
      </c>
      <c r="S318" s="27" t="str">
        <f>VLOOKUP(C318,'Список ТЗ'!$B$2:$E$457,4,FALSE)</f>
        <v>ЗИЛ-45023</v>
      </c>
      <c r="T318" s="27" t="str">
        <f>VLOOKUP(C318,'Список ТЗ'!$B$2:$E$457,2,FALSE)</f>
        <v>АА 4468 ХА</v>
      </c>
      <c r="U318" s="27" t="str">
        <f>VLOOKUP(C318,'Список ТЗ'!$B$2:$E$457,3,FALSE)</f>
        <v>АА 7696 ОК</v>
      </c>
      <c r="V318" s="27">
        <f>SEARCH(R318,P318)</f>
        <v>28</v>
      </c>
      <c r="W318" s="27">
        <f t="shared" si="42"/>
        <v>8</v>
      </c>
      <c r="X318" s="27" t="e">
        <f>VLOOKUP(C318,'Перелік до списання'!$B$2:$B$207,1,FALSE)</f>
        <v>#N/A</v>
      </c>
    </row>
    <row r="319" spans="1:24" ht="21.95" customHeight="1" x14ac:dyDescent="0.2">
      <c r="A319" s="33">
        <v>4533</v>
      </c>
      <c r="B319" s="34" t="s">
        <v>130</v>
      </c>
      <c r="C319" s="35" t="s">
        <v>308</v>
      </c>
      <c r="D319" s="36">
        <v>105</v>
      </c>
      <c r="E319" s="34" t="s">
        <v>1597</v>
      </c>
      <c r="F319" s="35" t="s">
        <v>435</v>
      </c>
      <c r="G319" s="38">
        <v>1</v>
      </c>
      <c r="H319" s="37">
        <v>0.25</v>
      </c>
      <c r="I319" s="37">
        <v>0.75</v>
      </c>
      <c r="J319" s="39" t="s">
        <v>441</v>
      </c>
      <c r="K319" s="39" t="s">
        <v>65</v>
      </c>
      <c r="L319" s="36">
        <v>52</v>
      </c>
      <c r="M319" s="34" t="s">
        <v>777</v>
      </c>
      <c r="N319" s="34" t="s">
        <v>778</v>
      </c>
      <c r="O319" s="40" t="str">
        <f t="shared" si="35"/>
        <v>ГАЗ-2705 "Газель" №00544 КА</v>
      </c>
      <c r="P319" s="40" t="s">
        <v>1789</v>
      </c>
      <c r="Q319" s="40" t="s">
        <v>1790</v>
      </c>
      <c r="R319" s="40">
        <v>0</v>
      </c>
      <c r="S319" s="27" t="str">
        <f>VLOOKUP(C319,'Список ТЗ'!$B$2:$E$457,4,FALSE)</f>
        <v>ГАЗ-2705</v>
      </c>
      <c r="T319" s="27" t="str">
        <f>VLOOKUP(C319,'Список ТЗ'!$B$2:$E$457,2,FALSE)</f>
        <v>00544 КА</v>
      </c>
      <c r="U319" s="27">
        <f>VLOOKUP(C319,'Список ТЗ'!$B$2:$E$457,3,FALSE)</f>
        <v>0</v>
      </c>
      <c r="V319" s="27">
        <f t="shared" si="41"/>
        <v>18</v>
      </c>
      <c r="W319" s="27">
        <f t="shared" si="42"/>
        <v>7</v>
      </c>
      <c r="X319" s="27" t="str">
        <f>VLOOKUP(C319,'Перелік до списання'!$B$2:$B$207,1,FALSE)</f>
        <v>СЕА-10500007581/000</v>
      </c>
    </row>
    <row r="320" spans="1:24" ht="21.95" customHeight="1" x14ac:dyDescent="0.2">
      <c r="A320" s="33">
        <v>4534</v>
      </c>
      <c r="B320" s="34" t="s">
        <v>131</v>
      </c>
      <c r="C320" s="35" t="s">
        <v>309</v>
      </c>
      <c r="D320" s="36">
        <v>105</v>
      </c>
      <c r="E320" s="34" t="s">
        <v>1597</v>
      </c>
      <c r="F320" s="35" t="s">
        <v>435</v>
      </c>
      <c r="G320" s="38">
        <v>1</v>
      </c>
      <c r="H320" s="37">
        <v>0.25</v>
      </c>
      <c r="I320" s="37">
        <v>0.75</v>
      </c>
      <c r="J320" s="39" t="s">
        <v>472</v>
      </c>
      <c r="K320" s="39" t="s">
        <v>65</v>
      </c>
      <c r="L320" s="36">
        <v>52</v>
      </c>
      <c r="M320" s="34" t="s">
        <v>777</v>
      </c>
      <c r="N320" s="34" t="s">
        <v>778</v>
      </c>
      <c r="O320" s="40" t="str">
        <f t="shared" si="35"/>
        <v>КРАЗ-6510 самоскид №0591 КИТ</v>
      </c>
      <c r="P320" s="40" t="s">
        <v>1791</v>
      </c>
      <c r="Q320" s="40" t="s">
        <v>1792</v>
      </c>
      <c r="R320" s="40">
        <v>0</v>
      </c>
      <c r="S320" s="27" t="str">
        <f>VLOOKUP(C320,'Список ТЗ'!$B$2:$E$457,4,FALSE)</f>
        <v>КРАЗ-6510</v>
      </c>
      <c r="T320" s="27" t="str">
        <f>VLOOKUP(C320,'Список ТЗ'!$B$2:$E$457,2,FALSE)</f>
        <v>0591 КИТ</v>
      </c>
      <c r="U320" s="27">
        <f>VLOOKUP(C320,'Список ТЗ'!$B$2:$E$457,3,FALSE)</f>
        <v>0</v>
      </c>
      <c r="V320" s="27">
        <f t="shared" si="41"/>
        <v>19</v>
      </c>
      <c r="W320" s="27">
        <f t="shared" si="42"/>
        <v>7</v>
      </c>
      <c r="X320" s="27" t="str">
        <f>VLOOKUP(C320,'Перелік до списання'!$B$2:$B$207,1,FALSE)</f>
        <v>СЕА-10500000045/000</v>
      </c>
    </row>
    <row r="321" spans="1:24" ht="21.95" customHeight="1" x14ac:dyDescent="0.2">
      <c r="A321" s="33">
        <v>4535</v>
      </c>
      <c r="B321" s="34" t="s">
        <v>132</v>
      </c>
      <c r="C321" s="35" t="s">
        <v>310</v>
      </c>
      <c r="D321" s="36">
        <v>105</v>
      </c>
      <c r="E321" s="34" t="s">
        <v>1597</v>
      </c>
      <c r="F321" s="35" t="s">
        <v>435</v>
      </c>
      <c r="G321" s="38">
        <v>1</v>
      </c>
      <c r="H321" s="37">
        <v>0.25</v>
      </c>
      <c r="I321" s="37">
        <v>0.75</v>
      </c>
      <c r="J321" s="39" t="s">
        <v>478</v>
      </c>
      <c r="K321" s="39" t="s">
        <v>65</v>
      </c>
      <c r="L321" s="36">
        <v>52</v>
      </c>
      <c r="M321" s="34" t="s">
        <v>777</v>
      </c>
      <c r="N321" s="34" t="s">
        <v>778</v>
      </c>
      <c r="O321" s="40" t="str">
        <f t="shared" si="35"/>
        <v>П/прицеп платф. МАЗ-9380 №11746 КА</v>
      </c>
      <c r="P321" s="40" t="s">
        <v>1793</v>
      </c>
      <c r="Q321" s="40" t="s">
        <v>1794</v>
      </c>
      <c r="R321" s="40">
        <v>0</v>
      </c>
      <c r="S321" s="27" t="str">
        <f>VLOOKUP(C321,'Список ТЗ'!$B$2:$E$457,4,FALSE)</f>
        <v>МАЗ-9380</v>
      </c>
      <c r="T321" s="27" t="str">
        <f>VLOOKUP(C321,'Список ТЗ'!$B$2:$E$457,2,FALSE)</f>
        <v>11746 КА</v>
      </c>
      <c r="U321" s="27">
        <f>VLOOKUP(C321,'Список ТЗ'!$B$2:$E$457,3,FALSE)</f>
        <v>0</v>
      </c>
      <c r="V321" s="27">
        <f t="shared" si="41"/>
        <v>24</v>
      </c>
      <c r="W321" s="27">
        <f t="shared" si="42"/>
        <v>7</v>
      </c>
      <c r="X321" s="27" t="str">
        <f>VLOOKUP(C321,'Перелік до списання'!$B$2:$B$207,1,FALSE)</f>
        <v>СЕА-10500007655/000</v>
      </c>
    </row>
    <row r="322" spans="1:24" ht="33" customHeight="1" x14ac:dyDescent="0.2">
      <c r="A322" s="33">
        <v>4536</v>
      </c>
      <c r="B322" s="34" t="s">
        <v>133</v>
      </c>
      <c r="C322" s="35" t="s">
        <v>311</v>
      </c>
      <c r="D322" s="36">
        <v>105</v>
      </c>
      <c r="E322" s="34" t="s">
        <v>1597</v>
      </c>
      <c r="F322" s="35" t="s">
        <v>435</v>
      </c>
      <c r="G322" s="38">
        <v>1</v>
      </c>
      <c r="H322" s="37">
        <v>0.25</v>
      </c>
      <c r="I322" s="37">
        <v>0.75</v>
      </c>
      <c r="J322" s="39" t="s">
        <v>451</v>
      </c>
      <c r="K322" s="39" t="s">
        <v>65</v>
      </c>
      <c r="L322" s="36">
        <v>52</v>
      </c>
      <c r="M322" s="34" t="s">
        <v>777</v>
      </c>
      <c r="N322" s="34" t="s">
        <v>778</v>
      </c>
      <c r="O322" s="40" t="str">
        <f t="shared" si="35"/>
        <v>Автономний обігрівач на ГАЗ-53-28 срец.аварийная №19511 КА</v>
      </c>
      <c r="P322" s="40" t="s">
        <v>1795</v>
      </c>
      <c r="Q322" s="40" t="e">
        <v>#N/A</v>
      </c>
      <c r="R322" s="40" t="e">
        <v>#N/A</v>
      </c>
      <c r="S322" s="27" t="e">
        <f>VLOOKUP(C322,'Список ТЗ'!$B$2:$B$457,1,FALSE)</f>
        <v>#N/A</v>
      </c>
      <c r="T322" s="27" t="e">
        <f>VLOOKUP(C322,'Список ТЗ'!$B$2:$E$457,2,FALSE)</f>
        <v>#N/A</v>
      </c>
      <c r="U322" s="27" t="e">
        <f>VLOOKUP(C322,'Список ТЗ'!$B$2:$E$457,3,FALSE)</f>
        <v>#N/A</v>
      </c>
      <c r="X322" s="27" t="str">
        <f>VLOOKUP(C322,'Перелік до списання'!$B$2:$B$207,1,FALSE)</f>
        <v>СЕА-10500007550/002</v>
      </c>
    </row>
    <row r="323" spans="1:24" ht="33" customHeight="1" x14ac:dyDescent="0.2">
      <c r="A323" s="33">
        <v>4537</v>
      </c>
      <c r="B323" s="34" t="s">
        <v>134</v>
      </c>
      <c r="C323" s="35" t="s">
        <v>312</v>
      </c>
      <c r="D323" s="36">
        <v>105</v>
      </c>
      <c r="E323" s="34" t="s">
        <v>1597</v>
      </c>
      <c r="F323" s="35" t="s">
        <v>435</v>
      </c>
      <c r="G323" s="38">
        <v>1</v>
      </c>
      <c r="H323" s="37">
        <v>0.25</v>
      </c>
      <c r="I323" s="37">
        <v>0.75</v>
      </c>
      <c r="J323" s="39" t="s">
        <v>451</v>
      </c>
      <c r="K323" s="39" t="s">
        <v>65</v>
      </c>
      <c r="L323" s="36">
        <v>52</v>
      </c>
      <c r="M323" s="34" t="s">
        <v>777</v>
      </c>
      <c r="N323" s="34" t="s">
        <v>778</v>
      </c>
      <c r="O323" s="40" t="str">
        <f t="shared" si="35"/>
        <v>Автономний обігрівач на ГАЗ-53-12 спец.аварийная №19533 КА</v>
      </c>
      <c r="P323" s="40" t="s">
        <v>1796</v>
      </c>
      <c r="Q323" s="40" t="e">
        <v>#N/A</v>
      </c>
      <c r="R323" s="40" t="e">
        <v>#N/A</v>
      </c>
      <c r="S323" s="27" t="e">
        <f>VLOOKUP(C323,'Список ТЗ'!$B$2:$B$457,1,FALSE)</f>
        <v>#N/A</v>
      </c>
      <c r="T323" s="27" t="e">
        <f>VLOOKUP(C323,'Список ТЗ'!$B$2:$E$457,2,FALSE)</f>
        <v>#N/A</v>
      </c>
      <c r="U323" s="27" t="e">
        <f>VLOOKUP(C323,'Список ТЗ'!$B$2:$E$457,3,FALSE)</f>
        <v>#N/A</v>
      </c>
      <c r="X323" s="27" t="str">
        <f>VLOOKUP(C323,'Перелік до списання'!$B$2:$B$207,1,FALSE)</f>
        <v>СЕА-10500007539/002</v>
      </c>
    </row>
    <row r="324" spans="1:24" ht="33" customHeight="1" x14ac:dyDescent="0.2">
      <c r="A324" s="33">
        <v>4538</v>
      </c>
      <c r="B324" s="34" t="s">
        <v>135</v>
      </c>
      <c r="C324" s="35" t="s">
        <v>313</v>
      </c>
      <c r="D324" s="36">
        <v>105</v>
      </c>
      <c r="E324" s="34" t="s">
        <v>1597</v>
      </c>
      <c r="F324" s="35" t="s">
        <v>435</v>
      </c>
      <c r="G324" s="38">
        <v>1</v>
      </c>
      <c r="H324" s="37">
        <v>0.25</v>
      </c>
      <c r="I324" s="37">
        <v>0.75</v>
      </c>
      <c r="J324" s="39" t="s">
        <v>451</v>
      </c>
      <c r="K324" s="39" t="s">
        <v>65</v>
      </c>
      <c r="L324" s="36">
        <v>52</v>
      </c>
      <c r="M324" s="34" t="s">
        <v>777</v>
      </c>
      <c r="N324" s="34" t="s">
        <v>778</v>
      </c>
      <c r="O324" s="40" t="str">
        <f t="shared" si="35"/>
        <v>Автономний обігрівач на ГАЗ-53 спец.аварийная №19538 КА</v>
      </c>
      <c r="P324" s="40" t="s">
        <v>1797</v>
      </c>
      <c r="Q324" s="40" t="e">
        <v>#N/A</v>
      </c>
      <c r="R324" s="40" t="e">
        <v>#N/A</v>
      </c>
      <c r="S324" s="27" t="e">
        <f>VLOOKUP(C324,'Список ТЗ'!$B$2:$B$457,1,FALSE)</f>
        <v>#N/A</v>
      </c>
      <c r="T324" s="27" t="e">
        <f>VLOOKUP(C324,'Список ТЗ'!$B$2:$E$457,2,FALSE)</f>
        <v>#N/A</v>
      </c>
      <c r="U324" s="27" t="e">
        <f>VLOOKUP(C324,'Список ТЗ'!$B$2:$E$457,3,FALSE)</f>
        <v>#N/A</v>
      </c>
      <c r="X324" s="27" t="str">
        <f>VLOOKUP(C324,'Перелік до списання'!$B$2:$B$207,1,FALSE)</f>
        <v>СЕА-10500007546/002</v>
      </c>
    </row>
    <row r="325" spans="1:24" ht="33" customHeight="1" x14ac:dyDescent="0.2">
      <c r="A325" s="33">
        <v>4539</v>
      </c>
      <c r="B325" s="34" t="s">
        <v>136</v>
      </c>
      <c r="C325" s="35" t="s">
        <v>314</v>
      </c>
      <c r="D325" s="36">
        <v>105</v>
      </c>
      <c r="E325" s="34" t="s">
        <v>1597</v>
      </c>
      <c r="F325" s="35" t="s">
        <v>435</v>
      </c>
      <c r="G325" s="38">
        <v>1</v>
      </c>
      <c r="H325" s="38">
        <v>1</v>
      </c>
      <c r="I325" s="38">
        <v>0</v>
      </c>
      <c r="J325" s="39" t="s">
        <v>451</v>
      </c>
      <c r="K325" s="39" t="s">
        <v>65</v>
      </c>
      <c r="L325" s="36">
        <v>52</v>
      </c>
      <c r="M325" s="34" t="s">
        <v>777</v>
      </c>
      <c r="N325" s="34" t="s">
        <v>778</v>
      </c>
      <c r="O325" s="40" t="str">
        <f t="shared" si="35"/>
        <v>Автономний обігрівач на ГАЗ-53-12 спец.аварийная №19766 КА</v>
      </c>
      <c r="P325" s="40" t="s">
        <v>1798</v>
      </c>
      <c r="Q325" s="40" t="e">
        <v>#N/A</v>
      </c>
      <c r="R325" s="40" t="e">
        <v>#N/A</v>
      </c>
      <c r="S325" s="27" t="e">
        <f>VLOOKUP(C325,'Список ТЗ'!$B$2:$B$457,1,FALSE)</f>
        <v>#N/A</v>
      </c>
      <c r="T325" s="27" t="e">
        <f>VLOOKUP(C325,'Список ТЗ'!$B$2:$E$457,2,FALSE)</f>
        <v>#N/A</v>
      </c>
      <c r="U325" s="27" t="e">
        <f>VLOOKUP(C325,'Список ТЗ'!$B$2:$E$457,3,FALSE)</f>
        <v>#N/A</v>
      </c>
      <c r="X325" s="27" t="str">
        <f>VLOOKUP(C325,'Перелік до списання'!$B$2:$B$207,1,FALSE)</f>
        <v>СЕА-10500009628/002</v>
      </c>
    </row>
    <row r="326" spans="1:24" ht="33" customHeight="1" x14ac:dyDescent="0.2">
      <c r="A326" s="33">
        <v>4540</v>
      </c>
      <c r="B326" s="34" t="s">
        <v>1799</v>
      </c>
      <c r="C326" s="35" t="s">
        <v>1800</v>
      </c>
      <c r="D326" s="36">
        <v>105</v>
      </c>
      <c r="E326" s="34" t="s">
        <v>1597</v>
      </c>
      <c r="F326" s="35" t="s">
        <v>435</v>
      </c>
      <c r="G326" s="42">
        <v>32143.78</v>
      </c>
      <c r="H326" s="42">
        <v>22679.25</v>
      </c>
      <c r="I326" s="42">
        <v>9464.5300000000007</v>
      </c>
      <c r="J326" s="39" t="s">
        <v>1801</v>
      </c>
      <c r="K326" s="39" t="s">
        <v>65</v>
      </c>
      <c r="L326" s="36">
        <v>52</v>
      </c>
      <c r="M326" s="34" t="s">
        <v>777</v>
      </c>
      <c r="N326" s="34" t="s">
        <v>555</v>
      </c>
      <c r="O326" s="40" t="str">
        <f t="shared" ref="O326:O389" si="44">B326</f>
        <v>КРАЗ-250 автокран №9272 КІА (поліпшення, капремонт)</v>
      </c>
      <c r="P326" s="40" t="s">
        <v>1802</v>
      </c>
      <c r="Q326" s="40" t="e">
        <v>#N/A</v>
      </c>
      <c r="R326" s="40" t="e">
        <v>#N/A</v>
      </c>
      <c r="S326" s="27" t="e">
        <f>VLOOKUP(C326,'Список ТЗ'!$B$2:$B$457,1,FALSE)</f>
        <v>#N/A</v>
      </c>
      <c r="T326" s="27" t="e">
        <f>VLOOKUP(C326,'Список ТЗ'!$B$2:$E$457,2,FALSE)</f>
        <v>#N/A</v>
      </c>
      <c r="U326" s="27" t="e">
        <f>VLOOKUP(C326,'Список ТЗ'!$B$2:$E$457,3,FALSE)</f>
        <v>#N/A</v>
      </c>
      <c r="X326" s="27" t="e">
        <f>VLOOKUP(C326,'Перелік до списання'!$B$2:$B$207,1,FALSE)</f>
        <v>#N/A</v>
      </c>
    </row>
    <row r="327" spans="1:24" ht="33" customHeight="1" x14ac:dyDescent="0.2">
      <c r="A327" s="33">
        <v>4541</v>
      </c>
      <c r="B327" s="34" t="s">
        <v>137</v>
      </c>
      <c r="C327" s="35" t="s">
        <v>315</v>
      </c>
      <c r="D327" s="36">
        <v>105</v>
      </c>
      <c r="E327" s="34" t="s">
        <v>1597</v>
      </c>
      <c r="F327" s="35" t="s">
        <v>435</v>
      </c>
      <c r="G327" s="38">
        <v>1</v>
      </c>
      <c r="H327" s="37">
        <v>0.25</v>
      </c>
      <c r="I327" s="37">
        <v>0.75</v>
      </c>
      <c r="J327" s="39" t="s">
        <v>451</v>
      </c>
      <c r="K327" s="39" t="s">
        <v>65</v>
      </c>
      <c r="L327" s="36">
        <v>52</v>
      </c>
      <c r="M327" s="34" t="s">
        <v>777</v>
      </c>
      <c r="N327" s="34" t="s">
        <v>778</v>
      </c>
      <c r="O327" s="40" t="str">
        <f t="shared" si="44"/>
        <v>Автономний обігрівач на ГАЗ-5227 спец. авар. №06911 КА</v>
      </c>
      <c r="P327" s="40" t="s">
        <v>1803</v>
      </c>
      <c r="Q327" s="40" t="e">
        <v>#N/A</v>
      </c>
      <c r="R327" s="40" t="e">
        <v>#N/A</v>
      </c>
      <c r="S327" s="27" t="e">
        <f>VLOOKUP(C327,'Список ТЗ'!$B$2:$B$457,1,FALSE)</f>
        <v>#N/A</v>
      </c>
      <c r="T327" s="27" t="e">
        <f>VLOOKUP(C327,'Список ТЗ'!$B$2:$E$457,2,FALSE)</f>
        <v>#N/A</v>
      </c>
      <c r="U327" s="27" t="e">
        <f>VLOOKUP(C327,'Список ТЗ'!$B$2:$E$457,3,FALSE)</f>
        <v>#N/A</v>
      </c>
      <c r="X327" s="27" t="str">
        <f>VLOOKUP(C327,'Перелік до списання'!$B$2:$B$207,1,FALSE)</f>
        <v>СЕА-10500806911/002</v>
      </c>
    </row>
    <row r="328" spans="1:24" ht="33" customHeight="1" x14ac:dyDescent="0.2">
      <c r="A328" s="33">
        <v>4542</v>
      </c>
      <c r="B328" s="34" t="s">
        <v>138</v>
      </c>
      <c r="C328" s="35" t="s">
        <v>316</v>
      </c>
      <c r="D328" s="36">
        <v>105</v>
      </c>
      <c r="E328" s="34" t="s">
        <v>1597</v>
      </c>
      <c r="F328" s="35" t="s">
        <v>435</v>
      </c>
      <c r="G328" s="38">
        <v>1</v>
      </c>
      <c r="H328" s="37">
        <v>0.25</v>
      </c>
      <c r="I328" s="37">
        <v>0.75</v>
      </c>
      <c r="J328" s="39" t="s">
        <v>451</v>
      </c>
      <c r="K328" s="39" t="s">
        <v>65</v>
      </c>
      <c r="L328" s="36">
        <v>52</v>
      </c>
      <c r="M328" s="34" t="s">
        <v>777</v>
      </c>
      <c r="N328" s="34" t="s">
        <v>778</v>
      </c>
      <c r="O328" s="40" t="str">
        <f t="shared" si="44"/>
        <v>Автономний обігрівач на ГАЗ-5227 спец. авар. №10532 КА</v>
      </c>
      <c r="P328" s="40" t="s">
        <v>1804</v>
      </c>
      <c r="Q328" s="40" t="e">
        <v>#N/A</v>
      </c>
      <c r="R328" s="40" t="e">
        <v>#N/A</v>
      </c>
      <c r="S328" s="27" t="e">
        <f>VLOOKUP(C328,'Список ТЗ'!$B$2:$B$457,1,FALSE)</f>
        <v>#N/A</v>
      </c>
      <c r="T328" s="27" t="e">
        <f>VLOOKUP(C328,'Список ТЗ'!$B$2:$E$457,2,FALSE)</f>
        <v>#N/A</v>
      </c>
      <c r="U328" s="27" t="e">
        <f>VLOOKUP(C328,'Список ТЗ'!$B$2:$E$457,3,FALSE)</f>
        <v>#N/A</v>
      </c>
      <c r="X328" s="27" t="str">
        <f>VLOOKUP(C328,'Перелік до списання'!$B$2:$B$207,1,FALSE)</f>
        <v>СЕА-10500806921/002</v>
      </c>
    </row>
    <row r="329" spans="1:24" ht="21.95" customHeight="1" x14ac:dyDescent="0.2">
      <c r="A329" s="33">
        <v>4543</v>
      </c>
      <c r="B329" s="34" t="s">
        <v>139</v>
      </c>
      <c r="C329" s="35" t="s">
        <v>317</v>
      </c>
      <c r="D329" s="36">
        <v>105</v>
      </c>
      <c r="E329" s="34" t="s">
        <v>1597</v>
      </c>
      <c r="F329" s="35" t="s">
        <v>435</v>
      </c>
      <c r="G329" s="38">
        <v>1</v>
      </c>
      <c r="H329" s="37">
        <v>0.25</v>
      </c>
      <c r="I329" s="37">
        <v>0.75</v>
      </c>
      <c r="J329" s="39" t="s">
        <v>466</v>
      </c>
      <c r="K329" s="39" t="s">
        <v>65</v>
      </c>
      <c r="L329" s="36">
        <v>52</v>
      </c>
      <c r="M329" s="34" t="s">
        <v>777</v>
      </c>
      <c r="N329" s="34" t="s">
        <v>778</v>
      </c>
      <c r="O329" s="40" t="str">
        <f t="shared" si="44"/>
        <v>ГАЗ-2705 грузопассаж.№17824 КА</v>
      </c>
      <c r="P329" s="40" t="s">
        <v>1805</v>
      </c>
      <c r="Q329" s="40" t="s">
        <v>1806</v>
      </c>
      <c r="R329" s="40">
        <v>0</v>
      </c>
      <c r="S329" s="27" t="str">
        <f>VLOOKUP(C329,'Список ТЗ'!$B$2:$E$457,4,FALSE)</f>
        <v>ГАЗ-2705</v>
      </c>
      <c r="T329" s="27" t="str">
        <f>VLOOKUP(C329,'Список ТЗ'!$B$2:$E$457,2,FALSE)</f>
        <v>17824 КА</v>
      </c>
      <c r="U329" s="27">
        <f>VLOOKUP(C329,'Список ТЗ'!$B$2:$E$457,3,FALSE)</f>
        <v>0</v>
      </c>
      <c r="V329" s="27">
        <f t="shared" ref="V329:V335" si="45">SEARCH(Q329,P329)</f>
        <v>22</v>
      </c>
      <c r="W329" s="27">
        <f t="shared" ref="W329:W335" si="46">LEN(Q329)</f>
        <v>7</v>
      </c>
      <c r="X329" s="27" t="str">
        <f>VLOOKUP(C329,'Перелік до списання'!$B$2:$B$207,1,FALSE)</f>
        <v>СЕА-10500007553/000</v>
      </c>
    </row>
    <row r="330" spans="1:24" ht="21.95" customHeight="1" x14ac:dyDescent="0.2">
      <c r="A330" s="33">
        <v>4545</v>
      </c>
      <c r="B330" s="34" t="s">
        <v>140</v>
      </c>
      <c r="C330" s="35" t="s">
        <v>318</v>
      </c>
      <c r="D330" s="36">
        <v>105</v>
      </c>
      <c r="E330" s="34" t="s">
        <v>1597</v>
      </c>
      <c r="F330" s="35" t="s">
        <v>435</v>
      </c>
      <c r="G330" s="38">
        <v>1</v>
      </c>
      <c r="H330" s="37">
        <v>0.25</v>
      </c>
      <c r="I330" s="37">
        <v>0.75</v>
      </c>
      <c r="J330" s="39" t="s">
        <v>59</v>
      </c>
      <c r="K330" s="39" t="s">
        <v>65</v>
      </c>
      <c r="L330" s="36">
        <v>52</v>
      </c>
      <c r="M330" s="34" t="s">
        <v>777</v>
      </c>
      <c r="N330" s="34" t="s">
        <v>778</v>
      </c>
      <c r="O330" s="40" t="str">
        <f t="shared" si="44"/>
        <v>ГАЗ-330210 грузопассаж. № АА 8063 РН</v>
      </c>
      <c r="P330" s="40" t="s">
        <v>1807</v>
      </c>
      <c r="Q330" s="40" t="s">
        <v>1808</v>
      </c>
      <c r="R330" s="40">
        <v>0</v>
      </c>
      <c r="S330" s="27" t="str">
        <f>VLOOKUP(C330,'Список ТЗ'!$B$2:$E$457,4,FALSE)</f>
        <v>ГАЗ-330210</v>
      </c>
      <c r="T330" s="27" t="str">
        <f>VLOOKUP(C330,'Список ТЗ'!$B$2:$E$457,2,FALSE)</f>
        <v>АА 8063 РН</v>
      </c>
      <c r="U330" s="27">
        <f>VLOOKUP(C330,'Список ТЗ'!$B$2:$E$457,3,FALSE)</f>
        <v>0</v>
      </c>
      <c r="V330" s="27">
        <f t="shared" si="45"/>
        <v>24</v>
      </c>
      <c r="W330" s="27">
        <f t="shared" si="46"/>
        <v>8</v>
      </c>
      <c r="X330" s="27" t="str">
        <f>VLOOKUP(C330,'Перелік до списання'!$B$2:$B$207,1,FALSE)</f>
        <v>СЕА-10500007526/000</v>
      </c>
    </row>
    <row r="331" spans="1:24" ht="33" customHeight="1" x14ac:dyDescent="0.2">
      <c r="A331" s="33">
        <v>4546</v>
      </c>
      <c r="B331" s="34" t="s">
        <v>141</v>
      </c>
      <c r="C331" s="35" t="s">
        <v>319</v>
      </c>
      <c r="D331" s="36">
        <v>105</v>
      </c>
      <c r="E331" s="34" t="s">
        <v>1597</v>
      </c>
      <c r="F331" s="35" t="s">
        <v>435</v>
      </c>
      <c r="G331" s="38">
        <v>1</v>
      </c>
      <c r="H331" s="37">
        <v>0.25</v>
      </c>
      <c r="I331" s="37">
        <v>0.75</v>
      </c>
      <c r="J331" s="39" t="s">
        <v>59</v>
      </c>
      <c r="K331" s="39" t="s">
        <v>65</v>
      </c>
      <c r="L331" s="36">
        <v>52</v>
      </c>
      <c r="M331" s="34" t="s">
        <v>777</v>
      </c>
      <c r="N331" s="34" t="s">
        <v>778</v>
      </c>
      <c r="O331" s="40" t="str">
        <f t="shared" si="44"/>
        <v>ГАЗ-330210 груз.платформа №16461 КА</v>
      </c>
      <c r="P331" s="40" t="s">
        <v>1809</v>
      </c>
      <c r="Q331" s="40" t="s">
        <v>1810</v>
      </c>
      <c r="R331" s="40">
        <v>0</v>
      </c>
      <c r="S331" s="27" t="str">
        <f>VLOOKUP(C331,'Список ТЗ'!$B$2:$E$457,4,FALSE)</f>
        <v>ГАЗ-330210</v>
      </c>
      <c r="T331" s="27" t="str">
        <f>VLOOKUP(C331,'Список ТЗ'!$B$2:$E$457,2,FALSE)</f>
        <v>16461 КА</v>
      </c>
      <c r="U331" s="27">
        <f>VLOOKUP(C331,'Список ТЗ'!$B$2:$E$457,3,FALSE)</f>
        <v>0</v>
      </c>
      <c r="V331" s="27">
        <f t="shared" si="45"/>
        <v>26</v>
      </c>
      <c r="W331" s="27">
        <f t="shared" si="46"/>
        <v>7</v>
      </c>
      <c r="X331" s="27" t="str">
        <f>VLOOKUP(C331,'Перелік до списання'!$B$2:$B$207,1,FALSE)</f>
        <v>СЕА-10500007559/000</v>
      </c>
    </row>
    <row r="332" spans="1:24" ht="33" customHeight="1" x14ac:dyDescent="0.2">
      <c r="A332" s="33">
        <v>4547</v>
      </c>
      <c r="B332" s="34" t="s">
        <v>142</v>
      </c>
      <c r="C332" s="35" t="s">
        <v>320</v>
      </c>
      <c r="D332" s="36">
        <v>105</v>
      </c>
      <c r="E332" s="34" t="s">
        <v>1597</v>
      </c>
      <c r="F332" s="35" t="s">
        <v>435</v>
      </c>
      <c r="G332" s="38">
        <v>1</v>
      </c>
      <c r="H332" s="37">
        <v>0.25</v>
      </c>
      <c r="I332" s="37">
        <v>0.75</v>
      </c>
      <c r="J332" s="39" t="s">
        <v>59</v>
      </c>
      <c r="K332" s="39" t="s">
        <v>65</v>
      </c>
      <c r="L332" s="36">
        <v>52</v>
      </c>
      <c r="M332" s="34" t="s">
        <v>777</v>
      </c>
      <c r="N332" s="34" t="s">
        <v>778</v>
      </c>
      <c r="O332" s="40" t="str">
        <f t="shared" si="44"/>
        <v>ГАЗ-330210 груз.платформа №19570 КА</v>
      </c>
      <c r="P332" s="40" t="s">
        <v>1811</v>
      </c>
      <c r="Q332" s="40" t="s">
        <v>1812</v>
      </c>
      <c r="R332" s="40">
        <v>0</v>
      </c>
      <c r="S332" s="27" t="str">
        <f>VLOOKUP(C332,'Список ТЗ'!$B$2:$E$457,4,FALSE)</f>
        <v>ГАЗ-330210</v>
      </c>
      <c r="T332" s="27" t="str">
        <f>VLOOKUP(C332,'Список ТЗ'!$B$2:$E$457,2,FALSE)</f>
        <v>19570 КА</v>
      </c>
      <c r="U332" s="27">
        <f>VLOOKUP(C332,'Список ТЗ'!$B$2:$E$457,3,FALSE)</f>
        <v>0</v>
      </c>
      <c r="V332" s="27">
        <f t="shared" si="45"/>
        <v>26</v>
      </c>
      <c r="W332" s="27">
        <f t="shared" si="46"/>
        <v>7</v>
      </c>
      <c r="X332" s="27" t="str">
        <f>VLOOKUP(C332,'Перелік до списання'!$B$2:$B$207,1,FALSE)</f>
        <v>СЕА-10500007566/000</v>
      </c>
    </row>
    <row r="333" spans="1:24" ht="21.95" customHeight="1" x14ac:dyDescent="0.2">
      <c r="A333" s="33">
        <v>4548</v>
      </c>
      <c r="B333" s="34" t="s">
        <v>143</v>
      </c>
      <c r="C333" s="35" t="s">
        <v>321</v>
      </c>
      <c r="D333" s="36">
        <v>105</v>
      </c>
      <c r="E333" s="34" t="s">
        <v>1597</v>
      </c>
      <c r="F333" s="35" t="s">
        <v>435</v>
      </c>
      <c r="G333" s="43">
        <v>25275.3</v>
      </c>
      <c r="H333" s="42">
        <v>6634.78</v>
      </c>
      <c r="I333" s="42">
        <v>18640.52</v>
      </c>
      <c r="J333" s="39" t="s">
        <v>479</v>
      </c>
      <c r="K333" s="39" t="s">
        <v>65</v>
      </c>
      <c r="L333" s="36">
        <v>52</v>
      </c>
      <c r="M333" s="34" t="s">
        <v>777</v>
      </c>
      <c r="N333" s="34" t="s">
        <v>778</v>
      </c>
      <c r="O333" s="40" t="str">
        <f t="shared" si="44"/>
        <v>ГАЗ-53-07 груз.платформа №39466 КА</v>
      </c>
      <c r="P333" s="40" t="s">
        <v>1813</v>
      </c>
      <c r="Q333" s="40" t="s">
        <v>1814</v>
      </c>
      <c r="R333" s="40">
        <v>0</v>
      </c>
      <c r="S333" s="27" t="str">
        <f>VLOOKUP(C333,'Список ТЗ'!$B$2:$E$457,4,FALSE)</f>
        <v>ГАЗ-5307</v>
      </c>
      <c r="T333" s="27" t="str">
        <f>VLOOKUP(C333,'Список ТЗ'!$B$2:$E$457,2,FALSE)</f>
        <v>39466 КА</v>
      </c>
      <c r="U333" s="27">
        <f>VLOOKUP(C333,'Список ТЗ'!$B$2:$E$457,3,FALSE)</f>
        <v>0</v>
      </c>
      <c r="V333" s="27">
        <f t="shared" si="45"/>
        <v>25</v>
      </c>
      <c r="W333" s="27">
        <f t="shared" si="46"/>
        <v>7</v>
      </c>
      <c r="X333" s="27" t="str">
        <f>VLOOKUP(C333,'Перелік до списання'!$B$2:$B$207,1,FALSE)</f>
        <v>СЕА-10500007571/000</v>
      </c>
    </row>
    <row r="334" spans="1:24" ht="21.95" customHeight="1" x14ac:dyDescent="0.2">
      <c r="A334" s="33">
        <v>4549</v>
      </c>
      <c r="B334" s="34" t="s">
        <v>144</v>
      </c>
      <c r="C334" s="35" t="s">
        <v>322</v>
      </c>
      <c r="D334" s="36">
        <v>105</v>
      </c>
      <c r="E334" s="34" t="s">
        <v>1597</v>
      </c>
      <c r="F334" s="35" t="s">
        <v>435</v>
      </c>
      <c r="G334" s="38">
        <v>1</v>
      </c>
      <c r="H334" s="37">
        <v>0.25</v>
      </c>
      <c r="I334" s="37">
        <v>0.75</v>
      </c>
      <c r="J334" s="39" t="s">
        <v>480</v>
      </c>
      <c r="K334" s="39" t="s">
        <v>65</v>
      </c>
      <c r="L334" s="36">
        <v>52</v>
      </c>
      <c r="M334" s="34" t="s">
        <v>777</v>
      </c>
      <c r="N334" s="34" t="s">
        <v>778</v>
      </c>
      <c r="O334" s="40" t="str">
        <f t="shared" si="44"/>
        <v>Полуприцеп НО 764 №00056 КА</v>
      </c>
      <c r="P334" s="40" t="s">
        <v>1815</v>
      </c>
      <c r="Q334" s="40" t="s">
        <v>1816</v>
      </c>
      <c r="R334" s="40">
        <v>0</v>
      </c>
      <c r="S334" s="27" t="str">
        <f>VLOOKUP(C334,'Список ТЗ'!$B$2:$E$457,4,FALSE)</f>
        <v>НО-764</v>
      </c>
      <c r="T334" s="27" t="str">
        <f>VLOOKUP(C334,'Список ТЗ'!$B$2:$E$457,2,FALSE)</f>
        <v>00056 КА</v>
      </c>
      <c r="U334" s="27">
        <f>VLOOKUP(C334,'Список ТЗ'!$B$2:$E$457,3,FALSE)</f>
        <v>0</v>
      </c>
      <c r="V334" s="27">
        <f t="shared" si="45"/>
        <v>17</v>
      </c>
      <c r="W334" s="27">
        <f t="shared" si="46"/>
        <v>7</v>
      </c>
      <c r="X334" s="27" t="str">
        <f>VLOOKUP(C334,'Перелік до списання'!$B$2:$B$207,1,FALSE)</f>
        <v>СЕА-10500000061/000</v>
      </c>
    </row>
    <row r="335" spans="1:24" ht="21.95" customHeight="1" x14ac:dyDescent="0.2">
      <c r="A335" s="33">
        <v>4550</v>
      </c>
      <c r="B335" s="34" t="s">
        <v>145</v>
      </c>
      <c r="C335" s="35" t="s">
        <v>323</v>
      </c>
      <c r="D335" s="36">
        <v>105</v>
      </c>
      <c r="E335" s="34" t="s">
        <v>1597</v>
      </c>
      <c r="F335" s="35" t="s">
        <v>435</v>
      </c>
      <c r="G335" s="38">
        <v>1</v>
      </c>
      <c r="H335" s="37">
        <v>0.25</v>
      </c>
      <c r="I335" s="37">
        <v>0.75</v>
      </c>
      <c r="J335" s="39" t="s">
        <v>473</v>
      </c>
      <c r="K335" s="39" t="s">
        <v>65</v>
      </c>
      <c r="L335" s="36">
        <v>52</v>
      </c>
      <c r="M335" s="34" t="s">
        <v>777</v>
      </c>
      <c r="N335" s="34" t="s">
        <v>778</v>
      </c>
      <c r="O335" s="40" t="str">
        <f t="shared" si="44"/>
        <v>ЗИЛ-130 МГП-22 автовышка №1632 КІА</v>
      </c>
      <c r="P335" s="40" t="s">
        <v>1817</v>
      </c>
      <c r="Q335" s="40" t="s">
        <v>1818</v>
      </c>
      <c r="R335" s="40">
        <v>0</v>
      </c>
      <c r="S335" s="27" t="str">
        <f>VLOOKUP(C335,'Список ТЗ'!$B$2:$E$457,4,FALSE)</f>
        <v>ЗИЛ-130 МГП-22</v>
      </c>
      <c r="T335" s="27" t="str">
        <f>VLOOKUP(C335,'Список ТЗ'!$B$2:$E$457,2,FALSE)</f>
        <v>1632 КІА</v>
      </c>
      <c r="U335" s="27">
        <f>VLOOKUP(C335,'Список ТЗ'!$B$2:$E$457,3,FALSE)</f>
        <v>0</v>
      </c>
      <c r="V335" s="27">
        <f t="shared" si="45"/>
        <v>24</v>
      </c>
      <c r="W335" s="27">
        <f t="shared" si="46"/>
        <v>7</v>
      </c>
      <c r="X335" s="27" t="str">
        <f>VLOOKUP(C335,'Перелік до списання'!$B$2:$B$207,1,FALSE)</f>
        <v>СЕА-10500000176/001</v>
      </c>
    </row>
    <row r="336" spans="1:24" ht="33" customHeight="1" x14ac:dyDescent="0.2">
      <c r="A336" s="33">
        <v>4551</v>
      </c>
      <c r="B336" s="34" t="s">
        <v>146</v>
      </c>
      <c r="C336" s="35" t="s">
        <v>324</v>
      </c>
      <c r="D336" s="36">
        <v>105</v>
      </c>
      <c r="E336" s="34" t="s">
        <v>1597</v>
      </c>
      <c r="F336" s="35" t="s">
        <v>435</v>
      </c>
      <c r="G336" s="42">
        <v>3067.71</v>
      </c>
      <c r="H336" s="43">
        <v>1559.4</v>
      </c>
      <c r="I336" s="42">
        <v>1508.31</v>
      </c>
      <c r="J336" s="39" t="s">
        <v>451</v>
      </c>
      <c r="K336" s="39" t="s">
        <v>65</v>
      </c>
      <c r="L336" s="36">
        <v>52</v>
      </c>
      <c r="M336" s="34" t="s">
        <v>777</v>
      </c>
      <c r="N336" s="34" t="s">
        <v>778</v>
      </c>
      <c r="O336" s="40" t="str">
        <f t="shared" si="44"/>
        <v>Дизель-електростанція на ЗИЛ-5301 спец.авар. №04475 КА</v>
      </c>
      <c r="P336" s="40" t="s">
        <v>1819</v>
      </c>
      <c r="Q336" s="40" t="e">
        <v>#N/A</v>
      </c>
      <c r="R336" s="40" t="e">
        <v>#N/A</v>
      </c>
      <c r="S336" s="27" t="e">
        <f>VLOOKUP(C336,'Список ТЗ'!$B$2:$B$457,1,FALSE)</f>
        <v>#N/A</v>
      </c>
      <c r="T336" s="27" t="e">
        <f>VLOOKUP(C336,'Список ТЗ'!$B$2:$E$457,2,FALSE)</f>
        <v>#N/A</v>
      </c>
      <c r="U336" s="27" t="e">
        <f>VLOOKUP(C336,'Список ТЗ'!$B$2:$E$457,3,FALSE)</f>
        <v>#N/A</v>
      </c>
      <c r="X336" s="27" t="str">
        <f>VLOOKUP(C336,'Перелік до списання'!$B$2:$B$207,1,FALSE)</f>
        <v>СЕА-10500000071/003</v>
      </c>
    </row>
    <row r="337" spans="1:24" ht="33" customHeight="1" x14ac:dyDescent="0.2">
      <c r="A337" s="33">
        <v>4552</v>
      </c>
      <c r="B337" s="34" t="s">
        <v>147</v>
      </c>
      <c r="C337" s="35" t="s">
        <v>325</v>
      </c>
      <c r="D337" s="36">
        <v>105</v>
      </c>
      <c r="E337" s="34" t="s">
        <v>1597</v>
      </c>
      <c r="F337" s="35" t="s">
        <v>435</v>
      </c>
      <c r="G337" s="42">
        <v>3261.11</v>
      </c>
      <c r="H337" s="42">
        <v>1657.74</v>
      </c>
      <c r="I337" s="42">
        <v>1603.37</v>
      </c>
      <c r="J337" s="39" t="s">
        <v>451</v>
      </c>
      <c r="K337" s="39" t="s">
        <v>65</v>
      </c>
      <c r="L337" s="36">
        <v>52</v>
      </c>
      <c r="M337" s="34" t="s">
        <v>777</v>
      </c>
      <c r="N337" s="34" t="s">
        <v>778</v>
      </c>
      <c r="O337" s="40" t="str">
        <f t="shared" si="44"/>
        <v>Дизель-електростанція на ЗИЛ-5301 спец.авар. №07510 КА</v>
      </c>
      <c r="P337" s="40" t="s">
        <v>1820</v>
      </c>
      <c r="Q337" s="40" t="e">
        <v>#N/A</v>
      </c>
      <c r="R337" s="40" t="e">
        <v>#N/A</v>
      </c>
      <c r="S337" s="27" t="e">
        <f>VLOOKUP(C337,'Список ТЗ'!$B$2:$B$457,1,FALSE)</f>
        <v>#N/A</v>
      </c>
      <c r="T337" s="27" t="e">
        <f>VLOOKUP(C337,'Список ТЗ'!$B$2:$E$457,2,FALSE)</f>
        <v>#N/A</v>
      </c>
      <c r="U337" s="27" t="e">
        <f>VLOOKUP(C337,'Список ТЗ'!$B$2:$E$457,3,FALSE)</f>
        <v>#N/A</v>
      </c>
      <c r="X337" s="27" t="str">
        <f>VLOOKUP(C337,'Перелік до списання'!$B$2:$B$207,1,FALSE)</f>
        <v>СЕА-10500000072/003</v>
      </c>
    </row>
    <row r="338" spans="1:24" ht="21.95" customHeight="1" x14ac:dyDescent="0.2">
      <c r="A338" s="33">
        <v>4553</v>
      </c>
      <c r="B338" s="34" t="s">
        <v>148</v>
      </c>
      <c r="C338" s="35" t="s">
        <v>326</v>
      </c>
      <c r="D338" s="36">
        <v>105</v>
      </c>
      <c r="E338" s="34" t="s">
        <v>1597</v>
      </c>
      <c r="F338" s="35" t="s">
        <v>435</v>
      </c>
      <c r="G338" s="38">
        <v>1</v>
      </c>
      <c r="H338" s="37">
        <v>0.49</v>
      </c>
      <c r="I338" s="37">
        <v>0.51</v>
      </c>
      <c r="J338" s="39" t="s">
        <v>481</v>
      </c>
      <c r="K338" s="39" t="s">
        <v>65</v>
      </c>
      <c r="L338" s="36">
        <v>52</v>
      </c>
      <c r="M338" s="34" t="s">
        <v>777</v>
      </c>
      <c r="N338" s="34" t="s">
        <v>778</v>
      </c>
      <c r="O338" s="40" t="str">
        <f t="shared" si="44"/>
        <v>УАЗ 3309 грузовой №6986 КІА</v>
      </c>
      <c r="P338" s="40" t="s">
        <v>1821</v>
      </c>
      <c r="Q338" s="40" t="s">
        <v>1822</v>
      </c>
      <c r="R338" s="40">
        <v>0</v>
      </c>
      <c r="S338" s="27" t="str">
        <f>VLOOKUP(C338,'Список ТЗ'!$B$2:$E$457,4,FALSE)</f>
        <v>УАЗ-3909</v>
      </c>
      <c r="T338" s="27" t="str">
        <f>VLOOKUP(C338,'Список ТЗ'!$B$2:$E$457,2,FALSE)</f>
        <v>6986 КІА</v>
      </c>
      <c r="U338" s="27">
        <f>VLOOKUP(C338,'Список ТЗ'!$B$2:$E$457,3,FALSE)</f>
        <v>0</v>
      </c>
      <c r="V338" s="27">
        <f t="shared" ref="V338:V347" si="47">SEARCH(Q338,P338)</f>
        <v>17</v>
      </c>
      <c r="W338" s="27">
        <f t="shared" ref="W338:W347" si="48">LEN(Q338)</f>
        <v>7</v>
      </c>
      <c r="X338" s="27" t="str">
        <f>VLOOKUP(C338,'Перелік до списання'!$B$2:$B$207,1,FALSE)</f>
        <v>СЕА-10500011009/000</v>
      </c>
    </row>
    <row r="339" spans="1:24" ht="11.1" customHeight="1" x14ac:dyDescent="0.2">
      <c r="A339" s="33">
        <v>4554</v>
      </c>
      <c r="B339" s="34" t="s">
        <v>149</v>
      </c>
      <c r="C339" s="35" t="s">
        <v>327</v>
      </c>
      <c r="D339" s="36">
        <v>105</v>
      </c>
      <c r="E339" s="34" t="s">
        <v>1597</v>
      </c>
      <c r="F339" s="35" t="s">
        <v>435</v>
      </c>
      <c r="G339" s="38">
        <v>1</v>
      </c>
      <c r="H339" s="37">
        <v>0.25</v>
      </c>
      <c r="I339" s="37">
        <v>0.75</v>
      </c>
      <c r="J339" s="39" t="s">
        <v>482</v>
      </c>
      <c r="K339" s="39" t="s">
        <v>65</v>
      </c>
      <c r="L339" s="36">
        <v>52</v>
      </c>
      <c r="M339" s="34" t="s">
        <v>777</v>
      </c>
      <c r="N339" s="34" t="s">
        <v>778</v>
      </c>
      <c r="O339" s="40" t="str">
        <f t="shared" si="44"/>
        <v>ГАЗ-3302 № 36243 КА</v>
      </c>
      <c r="P339" s="40" t="s">
        <v>1823</v>
      </c>
      <c r="Q339" s="40" t="s">
        <v>1824</v>
      </c>
      <c r="R339" s="40">
        <v>0</v>
      </c>
      <c r="S339" s="27" t="str">
        <f>VLOOKUP(C339,'Список ТЗ'!$B$2:$E$457,4,FALSE)</f>
        <v>ГАЗ-3302</v>
      </c>
      <c r="T339" s="27" t="str">
        <f>VLOOKUP(C339,'Список ТЗ'!$B$2:$E$457,2,FALSE)</f>
        <v>36243 КА</v>
      </c>
      <c r="U339" s="27">
        <f>VLOOKUP(C339,'Список ТЗ'!$B$2:$E$457,3,FALSE)</f>
        <v>0</v>
      </c>
      <c r="V339" s="27">
        <f t="shared" si="47"/>
        <v>10</v>
      </c>
      <c r="W339" s="27">
        <f t="shared" si="48"/>
        <v>7</v>
      </c>
      <c r="X339" s="27" t="str">
        <f>VLOOKUP(C339,'Перелік до списання'!$B$2:$B$207,1,FALSE)</f>
        <v>СЕА-10500011014/000</v>
      </c>
    </row>
    <row r="340" spans="1:24" ht="21.95" customHeight="1" x14ac:dyDescent="0.2">
      <c r="A340" s="33">
        <v>4555</v>
      </c>
      <c r="B340" s="34" t="s">
        <v>150</v>
      </c>
      <c r="C340" s="35" t="s">
        <v>328</v>
      </c>
      <c r="D340" s="36">
        <v>105</v>
      </c>
      <c r="E340" s="34" t="s">
        <v>1597</v>
      </c>
      <c r="F340" s="35" t="s">
        <v>435</v>
      </c>
      <c r="G340" s="37">
        <v>373.46</v>
      </c>
      <c r="H340" s="37">
        <v>98.03</v>
      </c>
      <c r="I340" s="37">
        <v>275.43</v>
      </c>
      <c r="J340" s="39" t="s">
        <v>472</v>
      </c>
      <c r="K340" s="39" t="s">
        <v>65</v>
      </c>
      <c r="L340" s="36">
        <v>52</v>
      </c>
      <c r="M340" s="34" t="s">
        <v>777</v>
      </c>
      <c r="N340" s="34" t="s">
        <v>778</v>
      </c>
      <c r="O340" s="40" t="str">
        <f t="shared" si="44"/>
        <v>Полуприцеп 3939740 №АА 4278 ХХ</v>
      </c>
      <c r="P340" s="40" t="s">
        <v>1825</v>
      </c>
      <c r="Q340" s="40" t="s">
        <v>1826</v>
      </c>
      <c r="R340" s="40">
        <v>0</v>
      </c>
      <c r="S340" s="27" t="str">
        <f>VLOOKUP(C340,'Список ТЗ'!$B$2:$E$457,4,FALSE)</f>
        <v>МАЗ-9397</v>
      </c>
      <c r="T340" s="27" t="str">
        <f>VLOOKUP(C340,'Список ТЗ'!$B$2:$E$457,2,FALSE)</f>
        <v>АА 4278 ХХ</v>
      </c>
      <c r="U340" s="27">
        <f>VLOOKUP(C340,'Список ТЗ'!$B$2:$E$457,3,FALSE)</f>
        <v>0</v>
      </c>
      <c r="V340" s="27">
        <f t="shared" si="47"/>
        <v>19</v>
      </c>
      <c r="W340" s="27">
        <f t="shared" si="48"/>
        <v>8</v>
      </c>
      <c r="X340" s="27" t="str">
        <f>VLOOKUP(C340,'Перелік до списання'!$B$2:$B$207,1,FALSE)</f>
        <v>СЕА-10510000356/000</v>
      </c>
    </row>
    <row r="341" spans="1:24" ht="11.1" customHeight="1" x14ac:dyDescent="0.2">
      <c r="A341" s="33">
        <v>4556</v>
      </c>
      <c r="B341" s="34" t="s">
        <v>1827</v>
      </c>
      <c r="C341" s="35" t="s">
        <v>1828</v>
      </c>
      <c r="D341" s="36">
        <v>105</v>
      </c>
      <c r="E341" s="34" t="s">
        <v>1597</v>
      </c>
      <c r="F341" s="35" t="s">
        <v>435</v>
      </c>
      <c r="G341" s="42">
        <v>28294.81</v>
      </c>
      <c r="H341" s="42">
        <v>15797.93</v>
      </c>
      <c r="I341" s="42">
        <v>12496.88</v>
      </c>
      <c r="J341" s="39" t="s">
        <v>440</v>
      </c>
      <c r="K341" s="39" t="s">
        <v>65</v>
      </c>
      <c r="L341" s="36">
        <v>52</v>
      </c>
      <c r="M341" s="34" t="s">
        <v>777</v>
      </c>
      <c r="N341" s="34" t="s">
        <v>829</v>
      </c>
      <c r="O341" s="40" t="str">
        <f t="shared" si="44"/>
        <v>ГАЗ-2752 №12842 КА</v>
      </c>
      <c r="P341" s="40" t="s">
        <v>1829</v>
      </c>
      <c r="Q341" s="40" t="s">
        <v>1830</v>
      </c>
      <c r="R341" s="40" t="s">
        <v>1831</v>
      </c>
      <c r="S341" s="27" t="str">
        <f>VLOOKUP(C341,'Список ТЗ'!$B$2:$E$457,4,FALSE)</f>
        <v>ГАЗ-2752-404</v>
      </c>
      <c r="T341" s="27" t="str">
        <f>VLOOKUP(C341,'Список ТЗ'!$B$2:$E$457,2,FALSE)</f>
        <v>АА 7411 ТР</v>
      </c>
      <c r="U341" s="27" t="str">
        <f>VLOOKUP(C341,'Список ТЗ'!$B$2:$E$457,3,FALSE)</f>
        <v>12842 КА</v>
      </c>
      <c r="V341" s="27">
        <f t="shared" ref="V341:V342" si="49">SEARCH(R341,P341)</f>
        <v>10</v>
      </c>
      <c r="W341" s="27">
        <f t="shared" si="48"/>
        <v>8</v>
      </c>
      <c r="X341" s="27" t="e">
        <f>VLOOKUP(C341,'Перелік до списання'!$B$2:$B$207,1,FALSE)</f>
        <v>#N/A</v>
      </c>
    </row>
    <row r="342" spans="1:24" ht="11.1" customHeight="1" x14ac:dyDescent="0.2">
      <c r="A342" s="33">
        <v>4557</v>
      </c>
      <c r="B342" s="34" t="s">
        <v>1832</v>
      </c>
      <c r="C342" s="35" t="s">
        <v>1833</v>
      </c>
      <c r="D342" s="36">
        <v>105</v>
      </c>
      <c r="E342" s="34" t="s">
        <v>1597</v>
      </c>
      <c r="F342" s="35" t="s">
        <v>435</v>
      </c>
      <c r="G342" s="42">
        <v>28294.81</v>
      </c>
      <c r="H342" s="42">
        <v>15797.93</v>
      </c>
      <c r="I342" s="42">
        <v>12496.88</v>
      </c>
      <c r="J342" s="39" t="s">
        <v>1834</v>
      </c>
      <c r="K342" s="39" t="s">
        <v>65</v>
      </c>
      <c r="L342" s="36">
        <v>52</v>
      </c>
      <c r="M342" s="34" t="s">
        <v>777</v>
      </c>
      <c r="N342" s="34" t="s">
        <v>829</v>
      </c>
      <c r="O342" s="40" t="str">
        <f t="shared" si="44"/>
        <v>ГАЗ-2752 №АА 9248 ВН</v>
      </c>
      <c r="P342" s="40" t="s">
        <v>1835</v>
      </c>
      <c r="Q342" s="40" t="s">
        <v>1836</v>
      </c>
      <c r="R342" s="40" t="s">
        <v>1837</v>
      </c>
      <c r="S342" s="27" t="str">
        <f>VLOOKUP(C342,'Список ТЗ'!$B$2:$E$457,4,FALSE)</f>
        <v>ГАЗ-2752</v>
      </c>
      <c r="T342" s="27" t="str">
        <f>VLOOKUP(C342,'Список ТЗ'!$B$2:$E$457,2,FALSE)</f>
        <v>АА 4469 ХА</v>
      </c>
      <c r="U342" s="27" t="str">
        <f>VLOOKUP(C342,'Список ТЗ'!$B$2:$E$457,3,FALSE)</f>
        <v>АА 9248 ВН</v>
      </c>
      <c r="V342" s="27">
        <f t="shared" si="49"/>
        <v>10</v>
      </c>
      <c r="W342" s="27">
        <f t="shared" si="48"/>
        <v>8</v>
      </c>
      <c r="X342" s="27" t="e">
        <f>VLOOKUP(C342,'Перелік до списання'!$B$2:$B$207,1,FALSE)</f>
        <v>#N/A</v>
      </c>
    </row>
    <row r="343" spans="1:24" ht="11.1" customHeight="1" x14ac:dyDescent="0.2">
      <c r="A343" s="33">
        <v>4558</v>
      </c>
      <c r="B343" s="34" t="s">
        <v>151</v>
      </c>
      <c r="C343" s="35" t="s">
        <v>329</v>
      </c>
      <c r="D343" s="36">
        <v>105</v>
      </c>
      <c r="E343" s="34" t="s">
        <v>1597</v>
      </c>
      <c r="F343" s="35" t="s">
        <v>435</v>
      </c>
      <c r="G343" s="38">
        <v>1</v>
      </c>
      <c r="H343" s="37">
        <v>0.49</v>
      </c>
      <c r="I343" s="37">
        <v>0.51</v>
      </c>
      <c r="J343" s="39" t="s">
        <v>481</v>
      </c>
      <c r="K343" s="39" t="s">
        <v>65</v>
      </c>
      <c r="L343" s="36">
        <v>52</v>
      </c>
      <c r="M343" s="34" t="s">
        <v>777</v>
      </c>
      <c r="N343" s="34" t="s">
        <v>778</v>
      </c>
      <c r="O343" s="40" t="str">
        <f t="shared" si="44"/>
        <v>УАЗ-452 лабор. №8908 КІА</v>
      </c>
      <c r="P343" s="40" t="s">
        <v>1838</v>
      </c>
      <c r="Q343" s="40" t="s">
        <v>1839</v>
      </c>
      <c r="R343" s="40">
        <v>0</v>
      </c>
      <c r="S343" s="27" t="str">
        <f>VLOOKUP(C343,'Список ТЗ'!$B$2:$E$457,4,FALSE)</f>
        <v>УАЗ-3962</v>
      </c>
      <c r="T343" s="27" t="str">
        <f>VLOOKUP(C343,'Список ТЗ'!$B$2:$E$457,2,FALSE)</f>
        <v>8908 КІА</v>
      </c>
      <c r="U343" s="27">
        <f>VLOOKUP(C343,'Список ТЗ'!$B$2:$E$457,3,FALSE)</f>
        <v>0</v>
      </c>
      <c r="V343" s="27">
        <f t="shared" si="47"/>
        <v>15</v>
      </c>
      <c r="W343" s="27">
        <f t="shared" si="48"/>
        <v>7</v>
      </c>
      <c r="X343" s="27" t="str">
        <f>VLOOKUP(C343,'Перелік до списання'!$B$2:$B$207,1,FALSE)</f>
        <v>СЕА-10500000060/000</v>
      </c>
    </row>
    <row r="344" spans="1:24" ht="21.95" customHeight="1" x14ac:dyDescent="0.2">
      <c r="A344" s="33">
        <v>4559</v>
      </c>
      <c r="B344" s="34" t="s">
        <v>152</v>
      </c>
      <c r="C344" s="35" t="s">
        <v>330</v>
      </c>
      <c r="D344" s="36">
        <v>105</v>
      </c>
      <c r="E344" s="34" t="s">
        <v>1597</v>
      </c>
      <c r="F344" s="35" t="s">
        <v>435</v>
      </c>
      <c r="G344" s="42">
        <v>64673.85</v>
      </c>
      <c r="H344" s="42">
        <v>32875.89</v>
      </c>
      <c r="I344" s="42">
        <v>31797.96</v>
      </c>
      <c r="J344" s="39" t="s">
        <v>63</v>
      </c>
      <c r="K344" s="39" t="s">
        <v>65</v>
      </c>
      <c r="L344" s="36">
        <v>52</v>
      </c>
      <c r="M344" s="34" t="s">
        <v>777</v>
      </c>
      <c r="N344" s="34" t="s">
        <v>778</v>
      </c>
      <c r="O344" s="40" t="str">
        <f t="shared" si="44"/>
        <v>ЗИЛ-5301 спец.авар. №04475 КА</v>
      </c>
      <c r="P344" s="40" t="s">
        <v>1840</v>
      </c>
      <c r="Q344" s="40" t="s">
        <v>1841</v>
      </c>
      <c r="R344" s="40">
        <v>0</v>
      </c>
      <c r="S344" s="27" t="str">
        <f>VLOOKUP(C344,'Список ТЗ'!$B$2:$E$457,4,FALSE)</f>
        <v>ЗИЛ-5301</v>
      </c>
      <c r="T344" s="27" t="str">
        <f>VLOOKUP(C344,'Список ТЗ'!$B$2:$E$457,2,FALSE)</f>
        <v>04475 КА</v>
      </c>
      <c r="U344" s="27">
        <f>VLOOKUP(C344,'Список ТЗ'!$B$2:$E$457,3,FALSE)</f>
        <v>0</v>
      </c>
      <c r="V344" s="27">
        <f t="shared" si="47"/>
        <v>20</v>
      </c>
      <c r="W344" s="27">
        <f t="shared" si="48"/>
        <v>7</v>
      </c>
      <c r="X344" s="27" t="str">
        <f>VLOOKUP(C344,'Перелік до списання'!$B$2:$B$207,1,FALSE)</f>
        <v>СЕА-10500000071/001</v>
      </c>
    </row>
    <row r="345" spans="1:24" ht="21.95" customHeight="1" x14ac:dyDescent="0.2">
      <c r="A345" s="33">
        <v>4560</v>
      </c>
      <c r="B345" s="34" t="s">
        <v>153</v>
      </c>
      <c r="C345" s="35" t="s">
        <v>331</v>
      </c>
      <c r="D345" s="36">
        <v>105</v>
      </c>
      <c r="E345" s="34" t="s">
        <v>1597</v>
      </c>
      <c r="F345" s="35" t="s">
        <v>435</v>
      </c>
      <c r="G345" s="44">
        <v>11000</v>
      </c>
      <c r="H345" s="42">
        <v>10398.950000000001</v>
      </c>
      <c r="I345" s="37">
        <v>601.04999999999995</v>
      </c>
      <c r="J345" s="39" t="s">
        <v>63</v>
      </c>
      <c r="K345" s="39" t="s">
        <v>65</v>
      </c>
      <c r="L345" s="36">
        <v>52</v>
      </c>
      <c r="M345" s="34" t="s">
        <v>777</v>
      </c>
      <c r="N345" s="34" t="s">
        <v>778</v>
      </c>
      <c r="O345" s="40" t="str">
        <f t="shared" si="44"/>
        <v>ЗИЛ-5301 спец.авар. №07510 КА</v>
      </c>
      <c r="P345" s="40" t="s">
        <v>1842</v>
      </c>
      <c r="Q345" s="40" t="s">
        <v>1843</v>
      </c>
      <c r="R345" s="40">
        <v>0</v>
      </c>
      <c r="S345" s="27" t="str">
        <f>VLOOKUP(C345,'Список ТЗ'!$B$2:$E$457,4,FALSE)</f>
        <v>ЗИЛ-5301</v>
      </c>
      <c r="T345" s="27" t="str">
        <f>VLOOKUP(C345,'Список ТЗ'!$B$2:$E$457,2,FALSE)</f>
        <v>07510 КА</v>
      </c>
      <c r="U345" s="27">
        <f>VLOOKUP(C345,'Список ТЗ'!$B$2:$E$457,3,FALSE)</f>
        <v>0</v>
      </c>
      <c r="V345" s="27">
        <f t="shared" si="47"/>
        <v>20</v>
      </c>
      <c r="W345" s="27">
        <f t="shared" si="48"/>
        <v>7</v>
      </c>
      <c r="X345" s="27" t="str">
        <f>VLOOKUP(C345,'Перелік до списання'!$B$2:$B$207,1,FALSE)</f>
        <v>СЕА-10500000072/001</v>
      </c>
    </row>
    <row r="346" spans="1:24" ht="21.95" customHeight="1" x14ac:dyDescent="0.2">
      <c r="A346" s="33">
        <v>4561</v>
      </c>
      <c r="B346" s="34" t="s">
        <v>1844</v>
      </c>
      <c r="C346" s="35" t="s">
        <v>1845</v>
      </c>
      <c r="D346" s="36">
        <v>105</v>
      </c>
      <c r="E346" s="34" t="s">
        <v>1597</v>
      </c>
      <c r="F346" s="35" t="s">
        <v>435</v>
      </c>
      <c r="G346" s="42">
        <v>124491.69</v>
      </c>
      <c r="H346" s="42">
        <v>69507.87</v>
      </c>
      <c r="I346" s="42">
        <v>54983.82</v>
      </c>
      <c r="J346" s="39" t="s">
        <v>1846</v>
      </c>
      <c r="K346" s="39" t="s">
        <v>65</v>
      </c>
      <c r="L346" s="36">
        <v>52</v>
      </c>
      <c r="M346" s="34" t="s">
        <v>777</v>
      </c>
      <c r="N346" s="34" t="s">
        <v>555</v>
      </c>
      <c r="O346" s="40" t="str">
        <f t="shared" si="44"/>
        <v>КРАЗ-250 автокран №9272 КІА</v>
      </c>
      <c r="P346" s="40" t="s">
        <v>1847</v>
      </c>
      <c r="Q346" s="40" t="s">
        <v>1848</v>
      </c>
      <c r="R346" s="40" t="s">
        <v>1849</v>
      </c>
      <c r="S346" s="27" t="str">
        <f>VLOOKUP(C346,'Список ТЗ'!$B$2:$E$457,4,FALSE)</f>
        <v>КРАЗ-250 КС-3575А</v>
      </c>
      <c r="T346" s="27" t="str">
        <f>VLOOKUP(C346,'Список ТЗ'!$B$2:$E$457,2,FALSE)</f>
        <v>АА 9367 ТХ</v>
      </c>
      <c r="U346" s="27" t="str">
        <f>VLOOKUP(C346,'Список ТЗ'!$B$2:$E$457,3,FALSE)</f>
        <v>9272 КІА</v>
      </c>
      <c r="V346" s="27">
        <f>SEARCH(R346,P346)</f>
        <v>18</v>
      </c>
      <c r="W346" s="27">
        <f t="shared" si="48"/>
        <v>8</v>
      </c>
      <c r="X346" s="27" t="e">
        <f>VLOOKUP(C346,'Перелік до списання'!$B$2:$B$207,1,FALSE)</f>
        <v>#N/A</v>
      </c>
    </row>
    <row r="347" spans="1:24" ht="21.95" customHeight="1" x14ac:dyDescent="0.2">
      <c r="A347" s="33">
        <v>4562</v>
      </c>
      <c r="B347" s="34" t="s">
        <v>154</v>
      </c>
      <c r="C347" s="35" t="s">
        <v>332</v>
      </c>
      <c r="D347" s="36">
        <v>105</v>
      </c>
      <c r="E347" s="34" t="s">
        <v>1597</v>
      </c>
      <c r="F347" s="35" t="s">
        <v>435</v>
      </c>
      <c r="G347" s="38">
        <v>1</v>
      </c>
      <c r="H347" s="37">
        <v>0.25</v>
      </c>
      <c r="I347" s="37">
        <v>0.75</v>
      </c>
      <c r="J347" s="39" t="s">
        <v>474</v>
      </c>
      <c r="K347" s="39" t="s">
        <v>65</v>
      </c>
      <c r="L347" s="36">
        <v>52</v>
      </c>
      <c r="M347" s="34" t="s">
        <v>777</v>
      </c>
      <c r="N347" s="34" t="s">
        <v>778</v>
      </c>
      <c r="O347" s="40" t="str">
        <f t="shared" si="44"/>
        <v>КРАЗ-250 автокран №6577 КИУ</v>
      </c>
      <c r="P347" s="40" t="s">
        <v>1850</v>
      </c>
      <c r="Q347" s="40" t="s">
        <v>1851</v>
      </c>
      <c r="R347" s="40">
        <v>0</v>
      </c>
      <c r="S347" s="27" t="str">
        <f>VLOOKUP(C347,'Список ТЗ'!$B$2:$E$457,4,FALSE)</f>
        <v>КРАЗ-250 КС-4574</v>
      </c>
      <c r="T347" s="27" t="str">
        <f>VLOOKUP(C347,'Список ТЗ'!$B$2:$E$457,2,FALSE)</f>
        <v>6577 КИУ</v>
      </c>
      <c r="U347" s="27">
        <f>VLOOKUP(C347,'Список ТЗ'!$B$2:$E$457,3,FALSE)</f>
        <v>0</v>
      </c>
      <c r="V347" s="27">
        <f t="shared" si="47"/>
        <v>18</v>
      </c>
      <c r="W347" s="27">
        <f t="shared" si="48"/>
        <v>7</v>
      </c>
      <c r="X347" s="27" t="str">
        <f>VLOOKUP(C347,'Перелік до списання'!$B$2:$B$207,1,FALSE)</f>
        <v>СЕА-10500000003/001</v>
      </c>
    </row>
    <row r="348" spans="1:24" ht="21.95" customHeight="1" x14ac:dyDescent="0.2">
      <c r="A348" s="33">
        <v>4563</v>
      </c>
      <c r="B348" s="34" t="s">
        <v>1852</v>
      </c>
      <c r="C348" s="35" t="s">
        <v>1853</v>
      </c>
      <c r="D348" s="36">
        <v>105</v>
      </c>
      <c r="E348" s="34" t="s">
        <v>1597</v>
      </c>
      <c r="F348" s="35" t="s">
        <v>435</v>
      </c>
      <c r="G348" s="42">
        <v>7130.26</v>
      </c>
      <c r="H348" s="42">
        <v>3759.21</v>
      </c>
      <c r="I348" s="42">
        <v>3371.05</v>
      </c>
      <c r="J348" s="39" t="s">
        <v>1370</v>
      </c>
      <c r="K348" s="39" t="s">
        <v>65</v>
      </c>
      <c r="L348" s="36">
        <v>52</v>
      </c>
      <c r="M348" s="34" t="s">
        <v>777</v>
      </c>
      <c r="N348" s="34" t="s">
        <v>555</v>
      </c>
      <c r="O348" s="40" t="str">
        <f t="shared" si="44"/>
        <v>ГАЗ-2752 №12842 КА (поліпшення,ГБО)</v>
      </c>
      <c r="P348" s="40" t="s">
        <v>1854</v>
      </c>
      <c r="Q348" s="40" t="e">
        <v>#N/A</v>
      </c>
      <c r="R348" s="40" t="e">
        <v>#N/A</v>
      </c>
      <c r="S348" s="27" t="e">
        <f>VLOOKUP(C348,'Список ТЗ'!$B$2:$B$457,1,FALSE)</f>
        <v>#N/A</v>
      </c>
      <c r="T348" s="27" t="e">
        <f>VLOOKUP(C348,'Список ТЗ'!$B$2:$E$457,2,FALSE)</f>
        <v>#N/A</v>
      </c>
      <c r="U348" s="27" t="e">
        <f>VLOOKUP(C348,'Список ТЗ'!$B$2:$E$457,3,FALSE)</f>
        <v>#N/A</v>
      </c>
      <c r="X348" s="27" t="e">
        <f>VLOOKUP(C348,'Перелік до списання'!$B$2:$B$207,1,FALSE)</f>
        <v>#N/A</v>
      </c>
    </row>
    <row r="349" spans="1:24" ht="33" customHeight="1" x14ac:dyDescent="0.2">
      <c r="A349" s="33">
        <v>4564</v>
      </c>
      <c r="B349" s="34" t="s">
        <v>1855</v>
      </c>
      <c r="C349" s="35" t="s">
        <v>1856</v>
      </c>
      <c r="D349" s="36">
        <v>105</v>
      </c>
      <c r="E349" s="34" t="s">
        <v>1597</v>
      </c>
      <c r="F349" s="35" t="s">
        <v>435</v>
      </c>
      <c r="G349" s="42">
        <v>7130.26</v>
      </c>
      <c r="H349" s="42">
        <v>4494.05</v>
      </c>
      <c r="I349" s="42">
        <v>2636.21</v>
      </c>
      <c r="J349" s="39" t="s">
        <v>1370</v>
      </c>
      <c r="K349" s="39" t="s">
        <v>65</v>
      </c>
      <c r="L349" s="36">
        <v>52</v>
      </c>
      <c r="M349" s="34" t="s">
        <v>777</v>
      </c>
      <c r="N349" s="34" t="s">
        <v>555</v>
      </c>
      <c r="O349" s="40" t="str">
        <f t="shared" si="44"/>
        <v>ГАЗ-2705 спец."Служба газа" № 07484 КА (поліпшення,ГБО)</v>
      </c>
      <c r="P349" s="40" t="s">
        <v>1857</v>
      </c>
      <c r="Q349" s="40" t="e">
        <v>#N/A</v>
      </c>
      <c r="R349" s="40" t="e">
        <v>#N/A</v>
      </c>
      <c r="S349" s="27" t="e">
        <f>VLOOKUP(C349,'Список ТЗ'!$B$2:$B$457,1,FALSE)</f>
        <v>#N/A</v>
      </c>
      <c r="T349" s="27" t="e">
        <f>VLOOKUP(C349,'Список ТЗ'!$B$2:$E$457,2,FALSE)</f>
        <v>#N/A</v>
      </c>
      <c r="U349" s="27" t="e">
        <f>VLOOKUP(C349,'Список ТЗ'!$B$2:$E$457,3,FALSE)</f>
        <v>#N/A</v>
      </c>
      <c r="X349" s="27" t="e">
        <f>VLOOKUP(C349,'Перелік до списання'!$B$2:$B$207,1,FALSE)</f>
        <v>#N/A</v>
      </c>
    </row>
    <row r="350" spans="1:24" ht="44.1" customHeight="1" x14ac:dyDescent="0.2">
      <c r="A350" s="33">
        <v>4565</v>
      </c>
      <c r="B350" s="34" t="s">
        <v>1858</v>
      </c>
      <c r="C350" s="35" t="s">
        <v>1859</v>
      </c>
      <c r="D350" s="36">
        <v>105</v>
      </c>
      <c r="E350" s="34" t="s">
        <v>1597</v>
      </c>
      <c r="F350" s="35" t="s">
        <v>435</v>
      </c>
      <c r="G350" s="38">
        <v>1</v>
      </c>
      <c r="H350" s="38">
        <v>1</v>
      </c>
      <c r="I350" s="38">
        <v>0</v>
      </c>
      <c r="J350" s="39" t="s">
        <v>451</v>
      </c>
      <c r="K350" s="39" t="s">
        <v>65</v>
      </c>
      <c r="L350" s="36">
        <v>52</v>
      </c>
      <c r="M350" s="34" t="s">
        <v>777</v>
      </c>
      <c r="N350" s="34" t="s">
        <v>555</v>
      </c>
      <c r="O350" s="40" t="str">
        <f t="shared" si="44"/>
        <v>Генератор синхронный на ЗИЛ-131 спец.автомастерская №13423 КА</v>
      </c>
      <c r="P350" s="40" t="s">
        <v>1860</v>
      </c>
      <c r="Q350" s="40" t="e">
        <v>#N/A</v>
      </c>
      <c r="R350" s="40" t="e">
        <v>#N/A</v>
      </c>
      <c r="S350" s="27" t="e">
        <f>VLOOKUP(C350,'Список ТЗ'!$B$2:$B$457,1,FALSE)</f>
        <v>#N/A</v>
      </c>
      <c r="T350" s="27" t="e">
        <f>VLOOKUP(C350,'Список ТЗ'!$B$2:$E$457,2,FALSE)</f>
        <v>#N/A</v>
      </c>
      <c r="U350" s="27" t="e">
        <f>VLOOKUP(C350,'Список ТЗ'!$B$2:$E$457,3,FALSE)</f>
        <v>#N/A</v>
      </c>
      <c r="X350" s="27" t="e">
        <f>VLOOKUP(C350,'Перелік до списання'!$B$2:$B$207,1,FALSE)</f>
        <v>#N/A</v>
      </c>
    </row>
    <row r="351" spans="1:24" ht="21.95" customHeight="1" x14ac:dyDescent="0.2">
      <c r="A351" s="33">
        <v>4566</v>
      </c>
      <c r="B351" s="34" t="s">
        <v>155</v>
      </c>
      <c r="C351" s="35" t="s">
        <v>333</v>
      </c>
      <c r="D351" s="36">
        <v>105</v>
      </c>
      <c r="E351" s="34" t="s">
        <v>1597</v>
      </c>
      <c r="F351" s="35" t="s">
        <v>435</v>
      </c>
      <c r="G351" s="42">
        <v>172868.79</v>
      </c>
      <c r="H351" s="42">
        <v>87874.95</v>
      </c>
      <c r="I351" s="42">
        <v>84993.84</v>
      </c>
      <c r="J351" s="39" t="s">
        <v>473</v>
      </c>
      <c r="K351" s="39" t="s">
        <v>65</v>
      </c>
      <c r="L351" s="36">
        <v>52</v>
      </c>
      <c r="M351" s="34" t="s">
        <v>777</v>
      </c>
      <c r="N351" s="34" t="s">
        <v>778</v>
      </c>
      <c r="O351" s="40" t="str">
        <f t="shared" si="44"/>
        <v>КАМАЗ-5320 грузовая платформа № 1306 КИТ</v>
      </c>
      <c r="P351" s="40" t="s">
        <v>1861</v>
      </c>
      <c r="Q351" s="40" t="s">
        <v>1862</v>
      </c>
      <c r="R351" s="40">
        <v>0</v>
      </c>
      <c r="S351" s="27" t="str">
        <f>VLOOKUP(C351,'Список ТЗ'!$B$2:$E$457,4,FALSE)</f>
        <v>КАМАЗ-5320</v>
      </c>
      <c r="T351" s="27" t="str">
        <f>VLOOKUP(C351,'Список ТЗ'!$B$2:$E$457,2,FALSE)</f>
        <v>1306 КИТ</v>
      </c>
      <c r="U351" s="27">
        <f>VLOOKUP(C351,'Список ТЗ'!$B$2:$E$457,3,FALSE)</f>
        <v>0</v>
      </c>
      <c r="V351" s="27">
        <f t="shared" ref="V351:V355" si="50">SEARCH(Q351,P351)</f>
        <v>29</v>
      </c>
      <c r="W351" s="27">
        <f t="shared" ref="W351:W355" si="51">LEN(Q351)</f>
        <v>7</v>
      </c>
      <c r="X351" s="27" t="str">
        <f>VLOOKUP(C351,'Перелік до списання'!$B$2:$B$207,1,FALSE)</f>
        <v>ТЦ6-10500003130/000</v>
      </c>
    </row>
    <row r="352" spans="1:24" ht="21.95" customHeight="1" x14ac:dyDescent="0.2">
      <c r="A352" s="33">
        <v>4567</v>
      </c>
      <c r="B352" s="34" t="s">
        <v>1863</v>
      </c>
      <c r="C352" s="35" t="s">
        <v>1864</v>
      </c>
      <c r="D352" s="36">
        <v>105</v>
      </c>
      <c r="E352" s="34" t="s">
        <v>1597</v>
      </c>
      <c r="F352" s="35" t="s">
        <v>435</v>
      </c>
      <c r="G352" s="42">
        <v>50526.45</v>
      </c>
      <c r="H352" s="43">
        <v>28210.6</v>
      </c>
      <c r="I352" s="42">
        <v>22315.85</v>
      </c>
      <c r="J352" s="39" t="s">
        <v>475</v>
      </c>
      <c r="K352" s="39" t="s">
        <v>65</v>
      </c>
      <c r="L352" s="36">
        <v>52</v>
      </c>
      <c r="M352" s="34" t="s">
        <v>777</v>
      </c>
      <c r="N352" s="34" t="s">
        <v>555</v>
      </c>
      <c r="O352" s="40" t="str">
        <f t="shared" si="44"/>
        <v>ЗИЛ-138 груз.платформа №19549 КА</v>
      </c>
      <c r="P352" s="40" t="s">
        <v>1865</v>
      </c>
      <c r="Q352" s="40" t="s">
        <v>1866</v>
      </c>
      <c r="R352" s="40">
        <v>0</v>
      </c>
      <c r="S352" s="27" t="str">
        <f>VLOOKUP(C352,'Список ТЗ'!$B$2:$E$457,4,FALSE)</f>
        <v>ЗИЛ-138</v>
      </c>
      <c r="T352" s="27" t="str">
        <f>VLOOKUP(C352,'Список ТЗ'!$B$2:$E$457,2,FALSE)</f>
        <v>19549 КА</v>
      </c>
      <c r="U352" s="27">
        <f>VLOOKUP(C352,'Список ТЗ'!$B$2:$E$457,3,FALSE)</f>
        <v>0</v>
      </c>
      <c r="V352" s="27">
        <f t="shared" si="50"/>
        <v>23</v>
      </c>
      <c r="W352" s="27">
        <f t="shared" si="51"/>
        <v>7</v>
      </c>
      <c r="X352" s="27" t="e">
        <f>VLOOKUP(C352,'Перелік до списання'!$B$2:$B$207,1,FALSE)</f>
        <v>#N/A</v>
      </c>
    </row>
    <row r="353" spans="1:24" ht="11.1" customHeight="1" x14ac:dyDescent="0.2">
      <c r="A353" s="33">
        <v>4568</v>
      </c>
      <c r="B353" s="34" t="s">
        <v>156</v>
      </c>
      <c r="C353" s="35" t="s">
        <v>334</v>
      </c>
      <c r="D353" s="36">
        <v>105</v>
      </c>
      <c r="E353" s="34" t="s">
        <v>1597</v>
      </c>
      <c r="F353" s="35" t="s">
        <v>435</v>
      </c>
      <c r="G353" s="38">
        <v>1</v>
      </c>
      <c r="H353" s="37">
        <v>0.49</v>
      </c>
      <c r="I353" s="37">
        <v>0.51</v>
      </c>
      <c r="J353" s="39" t="s">
        <v>483</v>
      </c>
      <c r="K353" s="39" t="s">
        <v>65</v>
      </c>
      <c r="L353" s="36">
        <v>52</v>
      </c>
      <c r="M353" s="34" t="s">
        <v>777</v>
      </c>
      <c r="N353" s="34" t="s">
        <v>778</v>
      </c>
      <c r="O353" s="40" t="str">
        <f t="shared" si="44"/>
        <v>УАЗ-3909 №11836 КА</v>
      </c>
      <c r="P353" s="40" t="s">
        <v>1867</v>
      </c>
      <c r="Q353" s="40" t="s">
        <v>1868</v>
      </c>
      <c r="R353" s="40">
        <v>0</v>
      </c>
      <c r="S353" s="27" t="str">
        <f>VLOOKUP(C353,'Список ТЗ'!$B$2:$E$457,4,FALSE)</f>
        <v>УАЗ-3909</v>
      </c>
      <c r="T353" s="27" t="str">
        <f>VLOOKUP(C353,'Список ТЗ'!$B$2:$E$457,2,FALSE)</f>
        <v>11836 КА</v>
      </c>
      <c r="U353" s="27">
        <f>VLOOKUP(C353,'Список ТЗ'!$B$2:$E$457,3,FALSE)</f>
        <v>0</v>
      </c>
      <c r="V353" s="27">
        <f t="shared" si="50"/>
        <v>10</v>
      </c>
      <c r="W353" s="27">
        <f t="shared" si="51"/>
        <v>7</v>
      </c>
      <c r="X353" s="27" t="str">
        <f>VLOOKUP(C353,'Перелік до списання'!$B$2:$B$207,1,FALSE)</f>
        <v>ТЦ6-10500003089/000</v>
      </c>
    </row>
    <row r="354" spans="1:24" ht="11.1" customHeight="1" x14ac:dyDescent="0.2">
      <c r="A354" s="33">
        <v>4569</v>
      </c>
      <c r="B354" s="34" t="s">
        <v>157</v>
      </c>
      <c r="C354" s="35" t="s">
        <v>335</v>
      </c>
      <c r="D354" s="36">
        <v>105</v>
      </c>
      <c r="E354" s="34" t="s">
        <v>1597</v>
      </c>
      <c r="F354" s="35" t="s">
        <v>435</v>
      </c>
      <c r="G354" s="38">
        <v>1</v>
      </c>
      <c r="H354" s="37">
        <v>0.25</v>
      </c>
      <c r="I354" s="37">
        <v>0.75</v>
      </c>
      <c r="J354" s="39" t="s">
        <v>445</v>
      </c>
      <c r="K354" s="39" t="s">
        <v>65</v>
      </c>
      <c r="L354" s="36">
        <v>52</v>
      </c>
      <c r="M354" s="34" t="s">
        <v>777</v>
      </c>
      <c r="N354" s="34" t="s">
        <v>778</v>
      </c>
      <c r="O354" s="40" t="str">
        <f t="shared" si="44"/>
        <v>ГАЗ-66 спец.№7745 КИЛ</v>
      </c>
      <c r="P354" s="40" t="s">
        <v>1869</v>
      </c>
      <c r="Q354" s="40" t="s">
        <v>1870</v>
      </c>
      <c r="R354" s="40">
        <v>0</v>
      </c>
      <c r="S354" s="27" t="str">
        <f>VLOOKUP(C354,'Список ТЗ'!$B$2:$E$457,4,FALSE)</f>
        <v>ГАЗ-66</v>
      </c>
      <c r="T354" s="27" t="str">
        <f>VLOOKUP(C354,'Список ТЗ'!$B$2:$E$457,2,FALSE)</f>
        <v>7745 КИЛ</v>
      </c>
      <c r="U354" s="27">
        <f>VLOOKUP(C354,'Список ТЗ'!$B$2:$E$457,3,FALSE)</f>
        <v>0</v>
      </c>
      <c r="V354" s="27">
        <f t="shared" si="50"/>
        <v>13</v>
      </c>
      <c r="W354" s="27">
        <f t="shared" si="51"/>
        <v>7</v>
      </c>
      <c r="X354" s="27" t="str">
        <f>VLOOKUP(C354,'Перелік до списання'!$B$2:$B$207,1,FALSE)</f>
        <v>ТЦ6-10500003090/000</v>
      </c>
    </row>
    <row r="355" spans="1:24" ht="21.95" customHeight="1" x14ac:dyDescent="0.2">
      <c r="A355" s="33">
        <v>4570</v>
      </c>
      <c r="B355" s="34" t="s">
        <v>158</v>
      </c>
      <c r="C355" s="35" t="s">
        <v>336</v>
      </c>
      <c r="D355" s="36">
        <v>105</v>
      </c>
      <c r="E355" s="34" t="s">
        <v>1597</v>
      </c>
      <c r="F355" s="35" t="s">
        <v>435</v>
      </c>
      <c r="G355" s="38">
        <v>1</v>
      </c>
      <c r="H355" s="37">
        <v>0.25</v>
      </c>
      <c r="I355" s="37">
        <v>0.75</v>
      </c>
      <c r="J355" s="39" t="s">
        <v>484</v>
      </c>
      <c r="K355" s="39" t="s">
        <v>65</v>
      </c>
      <c r="L355" s="36">
        <v>52</v>
      </c>
      <c r="M355" s="34" t="s">
        <v>777</v>
      </c>
      <c r="N355" s="34" t="s">
        <v>778</v>
      </c>
      <c r="O355" s="40" t="str">
        <f t="shared" si="44"/>
        <v>Автокран КС 4574 КРАЗ-250 №1324 КИТ</v>
      </c>
      <c r="P355" s="40" t="s">
        <v>1871</v>
      </c>
      <c r="Q355" s="40" t="s">
        <v>1872</v>
      </c>
      <c r="R355" s="40">
        <v>0</v>
      </c>
      <c r="S355" s="27" t="str">
        <f>VLOOKUP(C355,'Список ТЗ'!$B$2:$E$457,4,FALSE)</f>
        <v>КРАЗ-250 КС-4574</v>
      </c>
      <c r="T355" s="27" t="str">
        <f>VLOOKUP(C355,'Список ТЗ'!$B$2:$E$457,2,FALSE)</f>
        <v>1324 КИТ</v>
      </c>
      <c r="U355" s="27">
        <f>VLOOKUP(C355,'Список ТЗ'!$B$2:$E$457,3,FALSE)</f>
        <v>0</v>
      </c>
      <c r="V355" s="27">
        <f t="shared" si="50"/>
        <v>24</v>
      </c>
      <c r="W355" s="27">
        <f t="shared" si="51"/>
        <v>7</v>
      </c>
      <c r="X355" s="27" t="str">
        <f>VLOOKUP(C355,'Перелік до списання'!$B$2:$B$207,1,FALSE)</f>
        <v>ТЦ6-10500003086/001</v>
      </c>
    </row>
    <row r="356" spans="1:24" ht="33" customHeight="1" x14ac:dyDescent="0.2">
      <c r="A356" s="33">
        <v>4571</v>
      </c>
      <c r="B356" s="34" t="s">
        <v>159</v>
      </c>
      <c r="C356" s="35" t="s">
        <v>337</v>
      </c>
      <c r="D356" s="36">
        <v>105</v>
      </c>
      <c r="E356" s="34" t="s">
        <v>1597</v>
      </c>
      <c r="F356" s="35" t="s">
        <v>435</v>
      </c>
      <c r="G356" s="38">
        <v>1</v>
      </c>
      <c r="H356" s="37">
        <v>0.25</v>
      </c>
      <c r="I356" s="37">
        <v>0.75</v>
      </c>
      <c r="J356" s="39" t="s">
        <v>454</v>
      </c>
      <c r="K356" s="39" t="s">
        <v>65</v>
      </c>
      <c r="L356" s="36">
        <v>52</v>
      </c>
      <c r="M356" s="34" t="s">
        <v>777</v>
      </c>
      <c r="N356" s="34" t="s">
        <v>778</v>
      </c>
      <c r="O356" s="40" t="str">
        <f t="shared" si="44"/>
        <v>Устаткування кранове Автокрану КС 4574 КРАЗ-250 №1324 КИТ</v>
      </c>
      <c r="P356" s="40" t="s">
        <v>1873</v>
      </c>
      <c r="Q356" s="40" t="e">
        <v>#N/A</v>
      </c>
      <c r="R356" s="40" t="e">
        <v>#N/A</v>
      </c>
      <c r="S356" s="27" t="e">
        <f>VLOOKUP(C356,'Список ТЗ'!$B$2:$B$457,1,FALSE)</f>
        <v>#N/A</v>
      </c>
      <c r="T356" s="27" t="e">
        <f>VLOOKUP(C356,'Список ТЗ'!$B$2:$E$457,2,FALSE)</f>
        <v>#N/A</v>
      </c>
      <c r="U356" s="27" t="e">
        <f>VLOOKUP(C356,'Список ТЗ'!$B$2:$E$457,3,FALSE)</f>
        <v>#N/A</v>
      </c>
      <c r="X356" s="27" t="str">
        <f>VLOOKUP(C356,'Перелік до списання'!$B$2:$B$207,1,FALSE)</f>
        <v>ТЦ6-10500003086/002</v>
      </c>
    </row>
    <row r="357" spans="1:24" ht="33" customHeight="1" x14ac:dyDescent="0.2">
      <c r="A357" s="33">
        <v>4572</v>
      </c>
      <c r="B357" s="34" t="s">
        <v>1874</v>
      </c>
      <c r="C357" s="35" t="s">
        <v>1875</v>
      </c>
      <c r="D357" s="36">
        <v>105</v>
      </c>
      <c r="E357" s="34" t="s">
        <v>1597</v>
      </c>
      <c r="F357" s="35" t="s">
        <v>435</v>
      </c>
      <c r="G357" s="42">
        <v>10316.67</v>
      </c>
      <c r="H357" s="42">
        <v>1963.02</v>
      </c>
      <c r="I357" s="42">
        <v>8353.65</v>
      </c>
      <c r="J357" s="39" t="s">
        <v>1876</v>
      </c>
      <c r="K357" s="39" t="s">
        <v>65</v>
      </c>
      <c r="L357" s="36">
        <v>52</v>
      </c>
      <c r="M357" s="34" t="s">
        <v>777</v>
      </c>
      <c r="N357" s="34" t="s">
        <v>555</v>
      </c>
      <c r="O357" s="40" t="str">
        <f t="shared" si="44"/>
        <v>ЗИЛ-131 №  АА 7469 ТА (поліпшення: газобалонне обладнання)</v>
      </c>
      <c r="P357" s="40" t="s">
        <v>1877</v>
      </c>
      <c r="Q357" s="40" t="e">
        <v>#N/A</v>
      </c>
      <c r="R357" s="40" t="e">
        <v>#N/A</v>
      </c>
      <c r="S357" s="27" t="e">
        <f>VLOOKUP(C357,'Список ТЗ'!$B$2:$B$457,1,FALSE)</f>
        <v>#N/A</v>
      </c>
      <c r="T357" s="27" t="e">
        <f>VLOOKUP(C357,'Список ТЗ'!$B$2:$E$457,2,FALSE)</f>
        <v>#N/A</v>
      </c>
      <c r="U357" s="27" t="e">
        <f>VLOOKUP(C357,'Список ТЗ'!$B$2:$E$457,3,FALSE)</f>
        <v>#N/A</v>
      </c>
      <c r="X357" s="27" t="e">
        <f>VLOOKUP(C357,'Перелік до списання'!$B$2:$B$207,1,FALSE)</f>
        <v>#N/A</v>
      </c>
    </row>
    <row r="358" spans="1:24" ht="21.95" customHeight="1" x14ac:dyDescent="0.2">
      <c r="A358" s="33">
        <v>4573</v>
      </c>
      <c r="B358" s="34" t="s">
        <v>1878</v>
      </c>
      <c r="C358" s="35" t="s">
        <v>1879</v>
      </c>
      <c r="D358" s="36">
        <v>105</v>
      </c>
      <c r="E358" s="34" t="s">
        <v>1597</v>
      </c>
      <c r="F358" s="35" t="s">
        <v>435</v>
      </c>
      <c r="G358" s="42">
        <v>137431.94</v>
      </c>
      <c r="H358" s="42">
        <v>76732.84</v>
      </c>
      <c r="I358" s="43">
        <v>60699.1</v>
      </c>
      <c r="J358" s="39" t="s">
        <v>1500</v>
      </c>
      <c r="K358" s="39" t="s">
        <v>65</v>
      </c>
      <c r="L358" s="36">
        <v>52</v>
      </c>
      <c r="M358" s="34" t="s">
        <v>777</v>
      </c>
      <c r="N358" s="34" t="s">
        <v>555</v>
      </c>
      <c r="O358" s="40" t="str">
        <f t="shared" si="44"/>
        <v>ЗИЛ-131спец. автомаст. № АА 7469 ТА</v>
      </c>
      <c r="P358" s="40" t="s">
        <v>1880</v>
      </c>
      <c r="Q358" s="40" t="e">
        <v>#N/A</v>
      </c>
      <c r="R358" s="40" t="e">
        <v>#N/A</v>
      </c>
      <c r="S358" s="27" t="e">
        <f>VLOOKUP(C358,'Список ТЗ'!$B$2:$B$457,1,FALSE)</f>
        <v>#N/A</v>
      </c>
      <c r="T358" s="27" t="e">
        <f>VLOOKUP(C358,'Список ТЗ'!$B$2:$E$457,2,FALSE)</f>
        <v>#N/A</v>
      </c>
      <c r="U358" s="27" t="e">
        <f>VLOOKUP(C358,'Список ТЗ'!$B$2:$E$457,3,FALSE)</f>
        <v>#N/A</v>
      </c>
      <c r="X358" s="27" t="e">
        <f>VLOOKUP(C358,'Перелік до списання'!$B$2:$B$207,1,FALSE)</f>
        <v>#N/A</v>
      </c>
    </row>
    <row r="359" spans="1:24" ht="33" customHeight="1" x14ac:dyDescent="0.2">
      <c r="A359" s="33">
        <v>4574</v>
      </c>
      <c r="B359" s="34" t="s">
        <v>1881</v>
      </c>
      <c r="C359" s="35" t="s">
        <v>1882</v>
      </c>
      <c r="D359" s="36">
        <v>105</v>
      </c>
      <c r="E359" s="34" t="s">
        <v>1597</v>
      </c>
      <c r="F359" s="35" t="s">
        <v>435</v>
      </c>
      <c r="G359" s="38">
        <v>1</v>
      </c>
      <c r="H359" s="38">
        <v>1</v>
      </c>
      <c r="I359" s="38">
        <v>0</v>
      </c>
      <c r="J359" s="39" t="s">
        <v>1883</v>
      </c>
      <c r="K359" s="39" t="s">
        <v>803</v>
      </c>
      <c r="L359" s="36">
        <v>55</v>
      </c>
      <c r="M359" s="34" t="s">
        <v>777</v>
      </c>
      <c r="N359" s="34" t="s">
        <v>778</v>
      </c>
      <c r="O359" s="40" t="str">
        <f t="shared" si="44"/>
        <v>ЗИЛ-131 спец.автомастерская №13423 КА</v>
      </c>
      <c r="P359" s="40" t="s">
        <v>1884</v>
      </c>
      <c r="Q359" s="40" t="s">
        <v>1885</v>
      </c>
      <c r="R359" s="40">
        <v>0</v>
      </c>
      <c r="S359" s="27" t="str">
        <f>VLOOKUP(C359,'Список ТЗ'!$B$2:$E$457,4,FALSE)</f>
        <v>ЗИЛ-131</v>
      </c>
      <c r="T359" s="27" t="str">
        <f>VLOOKUP(C359,'Список ТЗ'!$B$2:$E$457,2,FALSE)</f>
        <v>13423 КА</v>
      </c>
      <c r="U359" s="27">
        <f>VLOOKUP(C359,'Список ТЗ'!$B$2:$E$457,3,FALSE)</f>
        <v>0</v>
      </c>
      <c r="V359" s="27">
        <f t="shared" ref="V359:V361" si="52">SEARCH(Q359,P359)</f>
        <v>28</v>
      </c>
      <c r="W359" s="27">
        <f t="shared" ref="W359:W361" si="53">LEN(Q359)</f>
        <v>7</v>
      </c>
      <c r="X359" s="27" t="e">
        <f>VLOOKUP(C359,'Перелік до списання'!$B$2:$B$207,1,FALSE)</f>
        <v>#N/A</v>
      </c>
    </row>
    <row r="360" spans="1:24" ht="21.95" customHeight="1" x14ac:dyDescent="0.2">
      <c r="A360" s="33">
        <v>4575</v>
      </c>
      <c r="B360" s="34" t="s">
        <v>1886</v>
      </c>
      <c r="C360" s="35" t="s">
        <v>1887</v>
      </c>
      <c r="D360" s="36">
        <v>105</v>
      </c>
      <c r="E360" s="34" t="s">
        <v>1597</v>
      </c>
      <c r="F360" s="35" t="s">
        <v>435</v>
      </c>
      <c r="G360" s="38">
        <v>1</v>
      </c>
      <c r="H360" s="38">
        <v>1</v>
      </c>
      <c r="I360" s="38">
        <v>0</v>
      </c>
      <c r="J360" s="39" t="s">
        <v>1888</v>
      </c>
      <c r="K360" s="39" t="s">
        <v>803</v>
      </c>
      <c r="L360" s="36">
        <v>55</v>
      </c>
      <c r="M360" s="34" t="s">
        <v>777</v>
      </c>
      <c r="N360" s="34" t="s">
        <v>778</v>
      </c>
      <c r="O360" s="40" t="str">
        <f t="shared" si="44"/>
        <v>ЗИЛ-138 груз.платформа №39492 КА</v>
      </c>
      <c r="P360" s="40" t="s">
        <v>1889</v>
      </c>
      <c r="Q360" s="40" t="s">
        <v>1890</v>
      </c>
      <c r="R360" s="40">
        <v>0</v>
      </c>
      <c r="S360" s="27" t="str">
        <f>VLOOKUP(C360,'Список ТЗ'!$B$2:$E$457,4,FALSE)</f>
        <v>ЗИЛ-138</v>
      </c>
      <c r="T360" s="27" t="str">
        <f>VLOOKUP(C360,'Список ТЗ'!$B$2:$E$457,2,FALSE)</f>
        <v>39492 КА</v>
      </c>
      <c r="U360" s="27">
        <f>VLOOKUP(C360,'Список ТЗ'!$B$2:$E$457,3,FALSE)</f>
        <v>0</v>
      </c>
      <c r="V360" s="27">
        <f t="shared" si="52"/>
        <v>23</v>
      </c>
      <c r="W360" s="27">
        <f t="shared" si="53"/>
        <v>7</v>
      </c>
      <c r="X360" s="27" t="e">
        <f>VLOOKUP(C360,'Перелік до списання'!$B$2:$B$207,1,FALSE)</f>
        <v>#N/A</v>
      </c>
    </row>
    <row r="361" spans="1:24" ht="21.95" customHeight="1" x14ac:dyDescent="0.2">
      <c r="A361" s="33">
        <v>4576</v>
      </c>
      <c r="B361" s="34" t="s">
        <v>1891</v>
      </c>
      <c r="C361" s="35" t="s">
        <v>1892</v>
      </c>
      <c r="D361" s="36">
        <v>105</v>
      </c>
      <c r="E361" s="34" t="s">
        <v>1597</v>
      </c>
      <c r="F361" s="35" t="s">
        <v>435</v>
      </c>
      <c r="G361" s="38">
        <v>1</v>
      </c>
      <c r="H361" s="38">
        <v>1</v>
      </c>
      <c r="I361" s="38">
        <v>0</v>
      </c>
      <c r="J361" s="39" t="s">
        <v>1893</v>
      </c>
      <c r="K361" s="39" t="s">
        <v>803</v>
      </c>
      <c r="L361" s="36">
        <v>55</v>
      </c>
      <c r="M361" s="34" t="s">
        <v>777</v>
      </c>
      <c r="N361" s="34" t="s">
        <v>778</v>
      </c>
      <c r="O361" s="40" t="str">
        <f t="shared" si="44"/>
        <v>КАМАЗ-43101 вантажний бортовий №04695 КА</v>
      </c>
      <c r="P361" s="40" t="s">
        <v>1894</v>
      </c>
      <c r="Q361" s="40" t="s">
        <v>1895</v>
      </c>
      <c r="R361" s="40">
        <v>0</v>
      </c>
      <c r="S361" s="27" t="str">
        <f>VLOOKUP(C361,'Список ТЗ'!$B$2:$E$457,4,FALSE)</f>
        <v>КАМАЗ-43101</v>
      </c>
      <c r="T361" s="27" t="str">
        <f>VLOOKUP(C361,'Список ТЗ'!$B$2:$E$457,2,FALSE)</f>
        <v>04695 КА</v>
      </c>
      <c r="U361" s="27">
        <f>VLOOKUP(C361,'Список ТЗ'!$B$2:$E$457,3,FALSE)</f>
        <v>0</v>
      </c>
      <c r="V361" s="27">
        <f t="shared" si="52"/>
        <v>30</v>
      </c>
      <c r="W361" s="27">
        <f t="shared" si="53"/>
        <v>7</v>
      </c>
      <c r="X361" s="27" t="e">
        <f>VLOOKUP(C361,'Перелік до списання'!$B$2:$B$207,1,FALSE)</f>
        <v>#N/A</v>
      </c>
    </row>
    <row r="362" spans="1:24" ht="21.95" customHeight="1" x14ac:dyDescent="0.2">
      <c r="A362" s="33">
        <v>4577</v>
      </c>
      <c r="B362" s="34" t="s">
        <v>557</v>
      </c>
      <c r="C362" s="35" t="s">
        <v>1896</v>
      </c>
      <c r="D362" s="36">
        <v>105</v>
      </c>
      <c r="E362" s="34" t="s">
        <v>1597</v>
      </c>
      <c r="F362" s="35" t="s">
        <v>435</v>
      </c>
      <c r="G362" s="41">
        <v>106.7</v>
      </c>
      <c r="H362" s="37">
        <v>44.43</v>
      </c>
      <c r="I362" s="37">
        <v>62.27</v>
      </c>
      <c r="J362" s="39" t="s">
        <v>1897</v>
      </c>
      <c r="K362" s="39" t="s">
        <v>803</v>
      </c>
      <c r="L362" s="36">
        <v>56</v>
      </c>
      <c r="M362" s="34" t="s">
        <v>777</v>
      </c>
      <c r="N362" s="34" t="s">
        <v>829</v>
      </c>
      <c r="O362" s="40" t="str">
        <f t="shared" si="44"/>
        <v>Пуско-зарядная тележка для автомобилей D 620</v>
      </c>
      <c r="P362" s="40" t="s">
        <v>560</v>
      </c>
      <c r="Q362" s="40" t="e">
        <v>#N/A</v>
      </c>
      <c r="R362" s="40" t="e">
        <v>#N/A</v>
      </c>
      <c r="S362" s="27" t="e">
        <f>VLOOKUP(C362,'Список ТЗ'!$B$2:$B$457,1,FALSE)</f>
        <v>#N/A</v>
      </c>
      <c r="T362" s="27" t="e">
        <f>VLOOKUP(C362,'Список ТЗ'!$B$2:$E$457,2,FALSE)</f>
        <v>#N/A</v>
      </c>
      <c r="U362" s="27" t="e">
        <f>VLOOKUP(C362,'Список ТЗ'!$B$2:$E$457,3,FALSE)</f>
        <v>#N/A</v>
      </c>
      <c r="X362" s="27" t="e">
        <f>VLOOKUP(C362,'Перелік до списання'!$B$2:$B$207,1,FALSE)</f>
        <v>#N/A</v>
      </c>
    </row>
    <row r="363" spans="1:24" ht="44.1" customHeight="1" x14ac:dyDescent="0.2">
      <c r="A363" s="33">
        <v>4578</v>
      </c>
      <c r="B363" s="34" t="s">
        <v>1898</v>
      </c>
      <c r="C363" s="35" t="s">
        <v>1899</v>
      </c>
      <c r="D363" s="36">
        <v>105</v>
      </c>
      <c r="E363" s="34" t="s">
        <v>1597</v>
      </c>
      <c r="F363" s="35" t="s">
        <v>435</v>
      </c>
      <c r="G363" s="38">
        <v>1</v>
      </c>
      <c r="H363" s="38">
        <v>1</v>
      </c>
      <c r="I363" s="38">
        <v>0</v>
      </c>
      <c r="J363" s="39" t="s">
        <v>451</v>
      </c>
      <c r="K363" s="39" t="s">
        <v>803</v>
      </c>
      <c r="L363" s="36">
        <v>55</v>
      </c>
      <c r="M363" s="34" t="s">
        <v>777</v>
      </c>
      <c r="N363" s="34" t="s">
        <v>778</v>
      </c>
      <c r="O363" s="40" t="str">
        <f t="shared" si="44"/>
        <v>Автономний обігрівач на ЗИЛ-131 спец.автомастерская №13423 КА</v>
      </c>
      <c r="P363" s="40" t="s">
        <v>1900</v>
      </c>
      <c r="Q363" s="40" t="e">
        <v>#N/A</v>
      </c>
      <c r="R363" s="40" t="e">
        <v>#N/A</v>
      </c>
      <c r="S363" s="27" t="e">
        <f>VLOOKUP(C363,'Список ТЗ'!$B$2:$B$457,1,FALSE)</f>
        <v>#N/A</v>
      </c>
      <c r="T363" s="27" t="e">
        <f>VLOOKUP(C363,'Список ТЗ'!$B$2:$E$457,2,FALSE)</f>
        <v>#N/A</v>
      </c>
      <c r="U363" s="27" t="e">
        <f>VLOOKUP(C363,'Список ТЗ'!$B$2:$E$457,3,FALSE)</f>
        <v>#N/A</v>
      </c>
      <c r="X363" s="27" t="e">
        <f>VLOOKUP(C363,'Перелік до списання'!$B$2:$B$207,1,FALSE)</f>
        <v>#N/A</v>
      </c>
    </row>
    <row r="364" spans="1:24" ht="33" customHeight="1" x14ac:dyDescent="0.2">
      <c r="A364" s="33">
        <v>4581</v>
      </c>
      <c r="B364" s="34" t="s">
        <v>1901</v>
      </c>
      <c r="C364" s="35" t="s">
        <v>1902</v>
      </c>
      <c r="D364" s="36">
        <v>105</v>
      </c>
      <c r="E364" s="34" t="s">
        <v>1597</v>
      </c>
      <c r="F364" s="35" t="s">
        <v>435</v>
      </c>
      <c r="G364" s="42">
        <v>110798.45</v>
      </c>
      <c r="H364" s="42">
        <v>61862.44</v>
      </c>
      <c r="I364" s="42">
        <v>48936.01</v>
      </c>
      <c r="J364" s="39" t="s">
        <v>449</v>
      </c>
      <c r="K364" s="39" t="s">
        <v>65</v>
      </c>
      <c r="L364" s="36">
        <v>52</v>
      </c>
      <c r="M364" s="34" t="s">
        <v>777</v>
      </c>
      <c r="N364" s="34" t="s">
        <v>555</v>
      </c>
      <c r="O364" s="40" t="str">
        <f t="shared" si="44"/>
        <v>Установка кранова КРАЗ-250 автокран №9272 КІА</v>
      </c>
      <c r="P364" s="40" t="s">
        <v>1903</v>
      </c>
      <c r="Q364" s="40" t="e">
        <v>#N/A</v>
      </c>
      <c r="R364" s="40" t="e">
        <v>#N/A</v>
      </c>
      <c r="S364" s="27" t="e">
        <f>VLOOKUP(C364,'Список ТЗ'!$B$2:$B$457,1,FALSE)</f>
        <v>#N/A</v>
      </c>
      <c r="T364" s="27" t="e">
        <f>VLOOKUP(C364,'Список ТЗ'!$B$2:$E$457,2,FALSE)</f>
        <v>#N/A</v>
      </c>
      <c r="U364" s="27" t="e">
        <f>VLOOKUP(C364,'Список ТЗ'!$B$2:$E$457,3,FALSE)</f>
        <v>#N/A</v>
      </c>
      <c r="X364" s="27" t="e">
        <f>VLOOKUP(C364,'Перелік до списання'!$B$2:$B$207,1,FALSE)</f>
        <v>#N/A</v>
      </c>
    </row>
    <row r="365" spans="1:24" ht="33" customHeight="1" x14ac:dyDescent="0.2">
      <c r="A365" s="33">
        <v>4582</v>
      </c>
      <c r="B365" s="34" t="s">
        <v>160</v>
      </c>
      <c r="C365" s="35" t="s">
        <v>338</v>
      </c>
      <c r="D365" s="36">
        <v>105</v>
      </c>
      <c r="E365" s="34" t="s">
        <v>1597</v>
      </c>
      <c r="F365" s="35" t="s">
        <v>435</v>
      </c>
      <c r="G365" s="38">
        <v>1</v>
      </c>
      <c r="H365" s="37">
        <v>0.25</v>
      </c>
      <c r="I365" s="37">
        <v>0.75</v>
      </c>
      <c r="J365" s="39" t="s">
        <v>449</v>
      </c>
      <c r="K365" s="39" t="s">
        <v>65</v>
      </c>
      <c r="L365" s="36">
        <v>52</v>
      </c>
      <c r="M365" s="34" t="s">
        <v>777</v>
      </c>
      <c r="N365" s="34" t="s">
        <v>778</v>
      </c>
      <c r="O365" s="40" t="str">
        <f t="shared" si="44"/>
        <v>Установка автопідйомникаЗИЛ-431410 №2769 КИТ</v>
      </c>
      <c r="P365" s="40" t="s">
        <v>1904</v>
      </c>
      <c r="Q365" s="40" t="e">
        <v>#N/A</v>
      </c>
      <c r="R365" s="40" t="e">
        <v>#N/A</v>
      </c>
      <c r="S365" s="27" t="e">
        <f>VLOOKUP(C365,'Список ТЗ'!$B$2:$B$457,1,FALSE)</f>
        <v>#N/A</v>
      </c>
      <c r="T365" s="27" t="e">
        <f>VLOOKUP(C365,'Список ТЗ'!$B$2:$E$457,2,FALSE)</f>
        <v>#N/A</v>
      </c>
      <c r="U365" s="27" t="e">
        <f>VLOOKUP(C365,'Список ТЗ'!$B$2:$E$457,3,FALSE)</f>
        <v>#N/A</v>
      </c>
      <c r="X365" s="27" t="str">
        <f>VLOOKUP(C365,'Перелік до списання'!$B$2:$B$207,1,FALSE)</f>
        <v>СЕА-10500000038/004</v>
      </c>
    </row>
    <row r="366" spans="1:24" ht="33" customHeight="1" x14ac:dyDescent="0.2">
      <c r="A366" s="33">
        <v>4583</v>
      </c>
      <c r="B366" s="34" t="s">
        <v>161</v>
      </c>
      <c r="C366" s="35" t="s">
        <v>339</v>
      </c>
      <c r="D366" s="36">
        <v>105</v>
      </c>
      <c r="E366" s="34" t="s">
        <v>1597</v>
      </c>
      <c r="F366" s="35" t="s">
        <v>435</v>
      </c>
      <c r="G366" s="38">
        <v>1</v>
      </c>
      <c r="H366" s="37">
        <v>0.25</v>
      </c>
      <c r="I366" s="37">
        <v>0.75</v>
      </c>
      <c r="J366" s="39" t="s">
        <v>449</v>
      </c>
      <c r="K366" s="39" t="s">
        <v>65</v>
      </c>
      <c r="L366" s="36">
        <v>52</v>
      </c>
      <c r="M366" s="34" t="s">
        <v>777</v>
      </c>
      <c r="N366" s="34" t="s">
        <v>778</v>
      </c>
      <c r="O366" s="40" t="str">
        <f t="shared" si="44"/>
        <v>Установка автопідйомника ЗИЛ-130 МГП-22 автовышка №1632 КІА</v>
      </c>
      <c r="P366" s="40" t="s">
        <v>1905</v>
      </c>
      <c r="Q366" s="40" t="e">
        <v>#N/A</v>
      </c>
      <c r="R366" s="40" t="e">
        <v>#N/A</v>
      </c>
      <c r="S366" s="27" t="e">
        <f>VLOOKUP(C366,'Список ТЗ'!$B$2:$B$457,1,FALSE)</f>
        <v>#N/A</v>
      </c>
      <c r="T366" s="27" t="e">
        <f>VLOOKUP(C366,'Список ТЗ'!$B$2:$E$457,2,FALSE)</f>
        <v>#N/A</v>
      </c>
      <c r="U366" s="27" t="e">
        <f>VLOOKUP(C366,'Список ТЗ'!$B$2:$E$457,3,FALSE)</f>
        <v>#N/A</v>
      </c>
      <c r="X366" s="27" t="str">
        <f>VLOOKUP(C366,'Перелік до списання'!$B$2:$B$207,1,FALSE)</f>
        <v>СЕА-10500000176/002</v>
      </c>
    </row>
    <row r="367" spans="1:24" ht="33" customHeight="1" x14ac:dyDescent="0.2">
      <c r="A367" s="33">
        <v>4584</v>
      </c>
      <c r="B367" s="34" t="s">
        <v>162</v>
      </c>
      <c r="C367" s="35" t="s">
        <v>340</v>
      </c>
      <c r="D367" s="36">
        <v>105</v>
      </c>
      <c r="E367" s="34" t="s">
        <v>1597</v>
      </c>
      <c r="F367" s="35" t="s">
        <v>435</v>
      </c>
      <c r="G367" s="38">
        <v>1</v>
      </c>
      <c r="H367" s="37">
        <v>0.25</v>
      </c>
      <c r="I367" s="37">
        <v>0.75</v>
      </c>
      <c r="J367" s="39" t="s">
        <v>449</v>
      </c>
      <c r="K367" s="39" t="s">
        <v>65</v>
      </c>
      <c r="L367" s="36">
        <v>52</v>
      </c>
      <c r="M367" s="34" t="s">
        <v>777</v>
      </c>
      <c r="N367" s="34" t="s">
        <v>778</v>
      </c>
      <c r="O367" s="40" t="str">
        <f t="shared" si="44"/>
        <v>Установка  кранова КРАЗ-250 автокран №6577 КИУ</v>
      </c>
      <c r="P367" s="40" t="s">
        <v>1906</v>
      </c>
      <c r="Q367" s="40" t="e">
        <v>#N/A</v>
      </c>
      <c r="R367" s="40" t="e">
        <v>#N/A</v>
      </c>
      <c r="S367" s="27" t="e">
        <f>VLOOKUP(C367,'Список ТЗ'!$B$2:$B$457,1,FALSE)</f>
        <v>#N/A</v>
      </c>
      <c r="T367" s="27" t="e">
        <f>VLOOKUP(C367,'Список ТЗ'!$B$2:$E$457,2,FALSE)</f>
        <v>#N/A</v>
      </c>
      <c r="U367" s="27" t="e">
        <f>VLOOKUP(C367,'Список ТЗ'!$B$2:$E$457,3,FALSE)</f>
        <v>#N/A</v>
      </c>
      <c r="X367" s="27" t="str">
        <f>VLOOKUP(C367,'Перелік до списання'!$B$2:$B$207,1,FALSE)</f>
        <v>СЕА-10500000003/002</v>
      </c>
    </row>
    <row r="368" spans="1:24" ht="33" customHeight="1" x14ac:dyDescent="0.2">
      <c r="A368" s="33">
        <v>4585</v>
      </c>
      <c r="B368" s="34" t="s">
        <v>163</v>
      </c>
      <c r="C368" s="35" t="s">
        <v>341</v>
      </c>
      <c r="D368" s="36">
        <v>105</v>
      </c>
      <c r="E368" s="34" t="s">
        <v>1597</v>
      </c>
      <c r="F368" s="35" t="s">
        <v>435</v>
      </c>
      <c r="G368" s="38">
        <v>1</v>
      </c>
      <c r="H368" s="37">
        <v>0.25</v>
      </c>
      <c r="I368" s="37">
        <v>0.75</v>
      </c>
      <c r="J368" s="39" t="s">
        <v>449</v>
      </c>
      <c r="K368" s="39" t="s">
        <v>65</v>
      </c>
      <c r="L368" s="36">
        <v>52</v>
      </c>
      <c r="M368" s="34" t="s">
        <v>777</v>
      </c>
      <c r="N368" s="34" t="s">
        <v>778</v>
      </c>
      <c r="O368" s="40" t="str">
        <f t="shared" si="44"/>
        <v>Установка кранова МАЗ-35337 автокран №6447 КИУ</v>
      </c>
      <c r="P368" s="40" t="s">
        <v>1907</v>
      </c>
      <c r="Q368" s="40" t="e">
        <v>#N/A</v>
      </c>
      <c r="R368" s="40" t="e">
        <v>#N/A</v>
      </c>
      <c r="S368" s="27" t="e">
        <f>VLOOKUP(C368,'Список ТЗ'!$B$2:$B$457,1,FALSE)</f>
        <v>#N/A</v>
      </c>
      <c r="T368" s="27" t="e">
        <f>VLOOKUP(C368,'Список ТЗ'!$B$2:$E$457,2,FALSE)</f>
        <v>#N/A</v>
      </c>
      <c r="U368" s="27" t="e">
        <f>VLOOKUP(C368,'Список ТЗ'!$B$2:$E$457,3,FALSE)</f>
        <v>#N/A</v>
      </c>
      <c r="X368" s="27" t="str">
        <f>VLOOKUP(C368,'Перелік до списання'!$B$2:$B$207,1,FALSE)</f>
        <v>СЕА-10500000005/002</v>
      </c>
    </row>
    <row r="369" spans="1:24" ht="33" customHeight="1" x14ac:dyDescent="0.2">
      <c r="A369" s="33">
        <v>4586</v>
      </c>
      <c r="B369" s="34" t="s">
        <v>164</v>
      </c>
      <c r="C369" s="35" t="s">
        <v>342</v>
      </c>
      <c r="D369" s="36">
        <v>105</v>
      </c>
      <c r="E369" s="34" t="s">
        <v>1597</v>
      </c>
      <c r="F369" s="35" t="s">
        <v>435</v>
      </c>
      <c r="G369" s="38">
        <v>1</v>
      </c>
      <c r="H369" s="37">
        <v>0.25</v>
      </c>
      <c r="I369" s="37">
        <v>0.75</v>
      </c>
      <c r="J369" s="39" t="s">
        <v>449</v>
      </c>
      <c r="K369" s="39" t="s">
        <v>65</v>
      </c>
      <c r="L369" s="36">
        <v>52</v>
      </c>
      <c r="M369" s="34" t="s">
        <v>777</v>
      </c>
      <c r="N369" s="34" t="s">
        <v>778</v>
      </c>
      <c r="O369" s="40" t="str">
        <f t="shared" si="44"/>
        <v>Установка кранова КРАЗ-250 автокран №0460 КИТ</v>
      </c>
      <c r="P369" s="40" t="s">
        <v>1908</v>
      </c>
      <c r="Q369" s="40" t="e">
        <v>#N/A</v>
      </c>
      <c r="R369" s="40" t="e">
        <v>#N/A</v>
      </c>
      <c r="S369" s="27" t="e">
        <f>VLOOKUP(C369,'Список ТЗ'!$B$2:$B$457,1,FALSE)</f>
        <v>#N/A</v>
      </c>
      <c r="T369" s="27" t="e">
        <f>VLOOKUP(C369,'Список ТЗ'!$B$2:$E$457,2,FALSE)</f>
        <v>#N/A</v>
      </c>
      <c r="U369" s="27" t="e">
        <f>VLOOKUP(C369,'Список ТЗ'!$B$2:$E$457,3,FALSE)</f>
        <v>#N/A</v>
      </c>
      <c r="X369" s="27" t="str">
        <f>VLOOKUP(C369,'Перелік до списання'!$B$2:$B$207,1,FALSE)</f>
        <v>СЕА-10500000004/002</v>
      </c>
    </row>
    <row r="370" spans="1:24" ht="33" customHeight="1" x14ac:dyDescent="0.2">
      <c r="A370" s="33">
        <v>4587</v>
      </c>
      <c r="B370" s="34" t="s">
        <v>165</v>
      </c>
      <c r="C370" s="35" t="s">
        <v>343</v>
      </c>
      <c r="D370" s="36">
        <v>105</v>
      </c>
      <c r="E370" s="34" t="s">
        <v>1597</v>
      </c>
      <c r="F370" s="35" t="s">
        <v>435</v>
      </c>
      <c r="G370" s="38">
        <v>1</v>
      </c>
      <c r="H370" s="37">
        <v>0.25</v>
      </c>
      <c r="I370" s="37">
        <v>0.75</v>
      </c>
      <c r="J370" s="39" t="s">
        <v>449</v>
      </c>
      <c r="K370" s="39" t="s">
        <v>65</v>
      </c>
      <c r="L370" s="36">
        <v>52</v>
      </c>
      <c r="M370" s="34" t="s">
        <v>777</v>
      </c>
      <c r="N370" s="34" t="s">
        <v>778</v>
      </c>
      <c r="O370" s="40" t="str">
        <f t="shared" si="44"/>
        <v>Установка кранова ЗИЛ-133ГЯ КС-3575 автокран №19504 КА</v>
      </c>
      <c r="P370" s="40" t="s">
        <v>1909</v>
      </c>
      <c r="Q370" s="40" t="e">
        <v>#N/A</v>
      </c>
      <c r="R370" s="40" t="e">
        <v>#N/A</v>
      </c>
      <c r="S370" s="27" t="e">
        <f>VLOOKUP(C370,'Список ТЗ'!$B$2:$B$457,1,FALSE)</f>
        <v>#N/A</v>
      </c>
      <c r="T370" s="27" t="e">
        <f>VLOOKUP(C370,'Список ТЗ'!$B$2:$E$457,2,FALSE)</f>
        <v>#N/A</v>
      </c>
      <c r="U370" s="27" t="e">
        <f>VLOOKUP(C370,'Список ТЗ'!$B$2:$E$457,3,FALSE)</f>
        <v>#N/A</v>
      </c>
      <c r="X370" s="27" t="str">
        <f>VLOOKUP(C370,'Перелік до списання'!$B$2:$B$207,1,FALSE)</f>
        <v>СЕА-10500007712/002</v>
      </c>
    </row>
    <row r="371" spans="1:24" ht="33" customHeight="1" x14ac:dyDescent="0.2">
      <c r="A371" s="33">
        <v>4588</v>
      </c>
      <c r="B371" s="34" t="s">
        <v>1910</v>
      </c>
      <c r="C371" s="35" t="s">
        <v>1911</v>
      </c>
      <c r="D371" s="36">
        <v>105</v>
      </c>
      <c r="E371" s="34" t="s">
        <v>1597</v>
      </c>
      <c r="F371" s="35" t="s">
        <v>435</v>
      </c>
      <c r="G371" s="42">
        <v>164974.82</v>
      </c>
      <c r="H371" s="42">
        <v>92110.93</v>
      </c>
      <c r="I371" s="42">
        <v>72863.89</v>
      </c>
      <c r="J371" s="39" t="s">
        <v>449</v>
      </c>
      <c r="K371" s="39" t="s">
        <v>65</v>
      </c>
      <c r="L371" s="36">
        <v>52</v>
      </c>
      <c r="M371" s="34" t="s">
        <v>777</v>
      </c>
      <c r="N371" s="34" t="s">
        <v>555</v>
      </c>
      <c r="O371" s="40" t="str">
        <f t="shared" si="44"/>
        <v>Установка кранова КРАЗ-65101-207 а/кран №19516 КА</v>
      </c>
      <c r="P371" s="40" t="s">
        <v>1912</v>
      </c>
      <c r="Q371" s="40" t="e">
        <v>#N/A</v>
      </c>
      <c r="R371" s="40" t="e">
        <v>#N/A</v>
      </c>
      <c r="S371" s="27" t="e">
        <f>VLOOKUP(C371,'Список ТЗ'!$B$2:$B$457,1,FALSE)</f>
        <v>#N/A</v>
      </c>
      <c r="T371" s="27" t="e">
        <f>VLOOKUP(C371,'Список ТЗ'!$B$2:$E$457,2,FALSE)</f>
        <v>#N/A</v>
      </c>
      <c r="U371" s="27" t="e">
        <f>VLOOKUP(C371,'Список ТЗ'!$B$2:$E$457,3,FALSE)</f>
        <v>#N/A</v>
      </c>
      <c r="X371" s="27" t="e">
        <f>VLOOKUP(C371,'Перелік до списання'!$B$2:$B$207,1,FALSE)</f>
        <v>#N/A</v>
      </c>
    </row>
    <row r="372" spans="1:24" ht="33" customHeight="1" x14ac:dyDescent="0.2">
      <c r="A372" s="33">
        <v>4589</v>
      </c>
      <c r="B372" s="34" t="s">
        <v>1913</v>
      </c>
      <c r="C372" s="35" t="s">
        <v>1914</v>
      </c>
      <c r="D372" s="36">
        <v>105</v>
      </c>
      <c r="E372" s="34" t="s">
        <v>1597</v>
      </c>
      <c r="F372" s="35" t="s">
        <v>435</v>
      </c>
      <c r="G372" s="44">
        <v>17300</v>
      </c>
      <c r="H372" s="43">
        <v>16450.900000000001</v>
      </c>
      <c r="I372" s="41">
        <v>849.1</v>
      </c>
      <c r="J372" s="39" t="s">
        <v>455</v>
      </c>
      <c r="K372" s="39" t="s">
        <v>65</v>
      </c>
      <c r="L372" s="36">
        <v>52</v>
      </c>
      <c r="M372" s="34" t="s">
        <v>777</v>
      </c>
      <c r="N372" s="34" t="s">
        <v>555</v>
      </c>
      <c r="O372" s="40" t="str">
        <f t="shared" si="44"/>
        <v>Самоскид ЗИЛ-ММ3-45023 д.н. № АА 7696 ОК (капітальний ремонт)</v>
      </c>
      <c r="P372" s="40" t="s">
        <v>1915</v>
      </c>
      <c r="Q372" s="40" t="e">
        <v>#N/A</v>
      </c>
      <c r="R372" s="40" t="e">
        <v>#N/A</v>
      </c>
      <c r="S372" s="27" t="e">
        <f>VLOOKUP(C372,'Список ТЗ'!$B$2:$B$457,1,FALSE)</f>
        <v>#N/A</v>
      </c>
      <c r="T372" s="27" t="e">
        <f>VLOOKUP(C372,'Список ТЗ'!$B$2:$E$457,2,FALSE)</f>
        <v>#N/A</v>
      </c>
      <c r="U372" s="27" t="e">
        <f>VLOOKUP(C372,'Список ТЗ'!$B$2:$E$457,3,FALSE)</f>
        <v>#N/A</v>
      </c>
      <c r="X372" s="27" t="e">
        <f>VLOOKUP(C372,'Перелік до списання'!$B$2:$B$207,1,FALSE)</f>
        <v>#N/A</v>
      </c>
    </row>
    <row r="373" spans="1:24" ht="33" customHeight="1" x14ac:dyDescent="0.2">
      <c r="A373" s="33">
        <v>4590</v>
      </c>
      <c r="B373" s="34" t="s">
        <v>166</v>
      </c>
      <c r="C373" s="35" t="s">
        <v>344</v>
      </c>
      <c r="D373" s="36">
        <v>105</v>
      </c>
      <c r="E373" s="34" t="s">
        <v>1597</v>
      </c>
      <c r="F373" s="35" t="s">
        <v>435</v>
      </c>
      <c r="G373" s="37">
        <v>140.05000000000001</v>
      </c>
      <c r="H373" s="37">
        <v>71.19</v>
      </c>
      <c r="I373" s="37">
        <v>68.86</v>
      </c>
      <c r="J373" s="39" t="s">
        <v>451</v>
      </c>
      <c r="K373" s="39" t="s">
        <v>65</v>
      </c>
      <c r="L373" s="36">
        <v>52</v>
      </c>
      <c r="M373" s="34" t="s">
        <v>777</v>
      </c>
      <c r="N373" s="34" t="s">
        <v>778</v>
      </c>
      <c r="O373" s="40" t="str">
        <f t="shared" si="44"/>
        <v>Автономний обігрівач на ЗИЛ-5301 спец.авар. №07510 КА</v>
      </c>
      <c r="P373" s="40" t="s">
        <v>1916</v>
      </c>
      <c r="Q373" s="40" t="e">
        <v>#N/A</v>
      </c>
      <c r="R373" s="40" t="e">
        <v>#N/A</v>
      </c>
      <c r="S373" s="27" t="e">
        <f>VLOOKUP(C373,'Список ТЗ'!$B$2:$B$457,1,FALSE)</f>
        <v>#N/A</v>
      </c>
      <c r="T373" s="27" t="e">
        <f>VLOOKUP(C373,'Список ТЗ'!$B$2:$E$457,2,FALSE)</f>
        <v>#N/A</v>
      </c>
      <c r="U373" s="27" t="e">
        <f>VLOOKUP(C373,'Список ТЗ'!$B$2:$E$457,3,FALSE)</f>
        <v>#N/A</v>
      </c>
      <c r="X373" s="27" t="str">
        <f>VLOOKUP(C373,'Перелік до списання'!$B$2:$B$207,1,FALSE)</f>
        <v>СЕА-10500000072/002</v>
      </c>
    </row>
    <row r="374" spans="1:24" ht="33" customHeight="1" x14ac:dyDescent="0.2">
      <c r="A374" s="33">
        <v>4591</v>
      </c>
      <c r="B374" s="34" t="s">
        <v>167</v>
      </c>
      <c r="C374" s="35" t="s">
        <v>345</v>
      </c>
      <c r="D374" s="36">
        <v>105</v>
      </c>
      <c r="E374" s="34" t="s">
        <v>1597</v>
      </c>
      <c r="F374" s="35" t="s">
        <v>435</v>
      </c>
      <c r="G374" s="37">
        <v>133.38</v>
      </c>
      <c r="H374" s="37">
        <v>67.78</v>
      </c>
      <c r="I374" s="41">
        <v>65.599999999999994</v>
      </c>
      <c r="J374" s="39" t="s">
        <v>451</v>
      </c>
      <c r="K374" s="39" t="s">
        <v>65</v>
      </c>
      <c r="L374" s="36">
        <v>52</v>
      </c>
      <c r="M374" s="34" t="s">
        <v>777</v>
      </c>
      <c r="N374" s="34" t="s">
        <v>778</v>
      </c>
      <c r="O374" s="40" t="str">
        <f t="shared" si="44"/>
        <v>Автономний обігрівач на ЗИЛ-5301 спец.авар. №04475 КА</v>
      </c>
      <c r="P374" s="40" t="s">
        <v>1917</v>
      </c>
      <c r="Q374" s="40" t="e">
        <v>#N/A</v>
      </c>
      <c r="R374" s="40" t="e">
        <v>#N/A</v>
      </c>
      <c r="S374" s="27" t="e">
        <f>VLOOKUP(C374,'Список ТЗ'!$B$2:$B$457,1,FALSE)</f>
        <v>#N/A</v>
      </c>
      <c r="T374" s="27" t="e">
        <f>VLOOKUP(C374,'Список ТЗ'!$B$2:$E$457,2,FALSE)</f>
        <v>#N/A</v>
      </c>
      <c r="U374" s="27" t="e">
        <f>VLOOKUP(C374,'Список ТЗ'!$B$2:$E$457,3,FALSE)</f>
        <v>#N/A</v>
      </c>
      <c r="X374" s="27" t="str">
        <f>VLOOKUP(C374,'Перелік до списання'!$B$2:$B$207,1,FALSE)</f>
        <v>СЕА-10500000071/002</v>
      </c>
    </row>
    <row r="375" spans="1:24" ht="33" customHeight="1" x14ac:dyDescent="0.2">
      <c r="A375" s="33">
        <v>4592</v>
      </c>
      <c r="B375" s="34" t="s">
        <v>168</v>
      </c>
      <c r="C375" s="35" t="s">
        <v>346</v>
      </c>
      <c r="D375" s="36">
        <v>105</v>
      </c>
      <c r="E375" s="34" t="s">
        <v>1597</v>
      </c>
      <c r="F375" s="35" t="s">
        <v>435</v>
      </c>
      <c r="G375" s="38">
        <v>1</v>
      </c>
      <c r="H375" s="37">
        <v>0.25</v>
      </c>
      <c r="I375" s="37">
        <v>0.75</v>
      </c>
      <c r="J375" s="39" t="s">
        <v>451</v>
      </c>
      <c r="K375" s="39" t="s">
        <v>65</v>
      </c>
      <c r="L375" s="36">
        <v>52</v>
      </c>
      <c r="M375" s="34" t="s">
        <v>777</v>
      </c>
      <c r="N375" s="34" t="s">
        <v>778</v>
      </c>
      <c r="O375" s="40" t="str">
        <f t="shared" si="44"/>
        <v>Автономний обігрівач на ГАЗ-5227 спец. авар. №06904 КА</v>
      </c>
      <c r="P375" s="40" t="s">
        <v>1918</v>
      </c>
      <c r="Q375" s="40" t="e">
        <v>#N/A</v>
      </c>
      <c r="R375" s="40" t="e">
        <v>#N/A</v>
      </c>
      <c r="S375" s="27" t="e">
        <f>VLOOKUP(C375,'Список ТЗ'!$B$2:$B$457,1,FALSE)</f>
        <v>#N/A</v>
      </c>
      <c r="T375" s="27" t="e">
        <f>VLOOKUP(C375,'Список ТЗ'!$B$2:$E$457,2,FALSE)</f>
        <v>#N/A</v>
      </c>
      <c r="U375" s="27" t="e">
        <f>VLOOKUP(C375,'Список ТЗ'!$B$2:$E$457,3,FALSE)</f>
        <v>#N/A</v>
      </c>
      <c r="X375" s="27" t="str">
        <f>VLOOKUP(C375,'Перелік до списання'!$B$2:$B$207,1,FALSE)</f>
        <v>СЕА-10500806904/002</v>
      </c>
    </row>
    <row r="376" spans="1:24" ht="33" customHeight="1" x14ac:dyDescent="0.2">
      <c r="A376" s="33">
        <v>4593</v>
      </c>
      <c r="B376" s="34" t="s">
        <v>169</v>
      </c>
      <c r="C376" s="35" t="s">
        <v>347</v>
      </c>
      <c r="D376" s="36">
        <v>105</v>
      </c>
      <c r="E376" s="34" t="s">
        <v>1597</v>
      </c>
      <c r="F376" s="35" t="s">
        <v>435</v>
      </c>
      <c r="G376" s="38">
        <v>1</v>
      </c>
      <c r="H376" s="37">
        <v>0.25</v>
      </c>
      <c r="I376" s="37">
        <v>0.75</v>
      </c>
      <c r="J376" s="39" t="s">
        <v>485</v>
      </c>
      <c r="K376" s="39" t="s">
        <v>65</v>
      </c>
      <c r="L376" s="36">
        <v>52</v>
      </c>
      <c r="M376" s="34" t="s">
        <v>777</v>
      </c>
      <c r="N376" s="34" t="s">
        <v>778</v>
      </c>
      <c r="O376" s="40" t="str">
        <f t="shared" si="44"/>
        <v>Автономний  обігрівач на ГАЗ-53-01 спец.аварийная №19679 КА</v>
      </c>
      <c r="P376" s="40" t="s">
        <v>1919</v>
      </c>
      <c r="Q376" s="40" t="e">
        <v>#N/A</v>
      </c>
      <c r="R376" s="40" t="e">
        <v>#N/A</v>
      </c>
      <c r="S376" s="27" t="e">
        <f>VLOOKUP(C376,'Список ТЗ'!$B$2:$B$457,1,FALSE)</f>
        <v>#N/A</v>
      </c>
      <c r="T376" s="27" t="e">
        <f>VLOOKUP(C376,'Список ТЗ'!$B$2:$E$457,2,FALSE)</f>
        <v>#N/A</v>
      </c>
      <c r="U376" s="27" t="e">
        <f>VLOOKUP(C376,'Список ТЗ'!$B$2:$E$457,3,FALSE)</f>
        <v>#N/A</v>
      </c>
      <c r="X376" s="27" t="str">
        <f>VLOOKUP(C376,'Перелік до списання'!$B$2:$B$207,1,FALSE)</f>
        <v>СЕА-10500007538/002</v>
      </c>
    </row>
    <row r="377" spans="1:24" ht="33" customHeight="1" x14ac:dyDescent="0.2">
      <c r="A377" s="33">
        <v>4594</v>
      </c>
      <c r="B377" s="34" t="s">
        <v>170</v>
      </c>
      <c r="C377" s="35" t="s">
        <v>348</v>
      </c>
      <c r="D377" s="36">
        <v>105</v>
      </c>
      <c r="E377" s="34" t="s">
        <v>1597</v>
      </c>
      <c r="F377" s="35" t="s">
        <v>435</v>
      </c>
      <c r="G377" s="42">
        <v>6482.33</v>
      </c>
      <c r="H377" s="42">
        <v>1807.87</v>
      </c>
      <c r="I377" s="42">
        <v>4674.46</v>
      </c>
      <c r="J377" s="39" t="s">
        <v>486</v>
      </c>
      <c r="K377" s="39" t="s">
        <v>65</v>
      </c>
      <c r="L377" s="36">
        <v>52</v>
      </c>
      <c r="M377" s="34" t="s">
        <v>777</v>
      </c>
      <c r="N377" s="34" t="s">
        <v>778</v>
      </c>
      <c r="O377" s="40" t="str">
        <f t="shared" si="44"/>
        <v>ГАЗ-330210 грузопассаж. № АА 8063 РН (поліпшення, ГБО)</v>
      </c>
      <c r="P377" s="40" t="s">
        <v>1920</v>
      </c>
      <c r="Q377" s="40" t="e">
        <v>#N/A</v>
      </c>
      <c r="R377" s="40" t="e">
        <v>#N/A</v>
      </c>
      <c r="S377" s="27" t="e">
        <f>VLOOKUP(C377,'Список ТЗ'!$B$2:$B$457,1,FALSE)</f>
        <v>#N/A</v>
      </c>
      <c r="T377" s="27" t="e">
        <f>VLOOKUP(C377,'Список ТЗ'!$B$2:$E$457,2,FALSE)</f>
        <v>#N/A</v>
      </c>
      <c r="U377" s="27" t="e">
        <f>VLOOKUP(C377,'Список ТЗ'!$B$2:$E$457,3,FALSE)</f>
        <v>#N/A</v>
      </c>
      <c r="X377" s="27" t="str">
        <f>VLOOKUP(C377,'Перелік до списання'!$B$2:$B$207,1,FALSE)</f>
        <v>АТ -10500007526/000</v>
      </c>
    </row>
    <row r="378" spans="1:24" ht="33" customHeight="1" x14ac:dyDescent="0.2">
      <c r="A378" s="33">
        <v>4595</v>
      </c>
      <c r="B378" s="34" t="s">
        <v>1921</v>
      </c>
      <c r="C378" s="35" t="s">
        <v>1922</v>
      </c>
      <c r="D378" s="36">
        <v>105</v>
      </c>
      <c r="E378" s="34" t="s">
        <v>1597</v>
      </c>
      <c r="F378" s="35" t="s">
        <v>435</v>
      </c>
      <c r="G378" s="42">
        <v>125799.84</v>
      </c>
      <c r="H378" s="42">
        <v>19190.560000000001</v>
      </c>
      <c r="I378" s="42">
        <v>106609.28</v>
      </c>
      <c r="J378" s="39" t="s">
        <v>498</v>
      </c>
      <c r="K378" s="39" t="s">
        <v>65</v>
      </c>
      <c r="L378" s="36">
        <v>52</v>
      </c>
      <c r="M378" s="34" t="s">
        <v>777</v>
      </c>
      <c r="N378" s="34" t="s">
        <v>555</v>
      </c>
      <c r="O378" s="40" t="str">
        <f t="shared" si="44"/>
        <v>ГАЗ-2705 спец."Служба газа" №07484 КА (поліпшення, капремонт)</v>
      </c>
      <c r="P378" s="40" t="s">
        <v>1923</v>
      </c>
      <c r="Q378" s="40" t="e">
        <v>#N/A</v>
      </c>
      <c r="R378" s="40" t="e">
        <v>#N/A</v>
      </c>
      <c r="S378" s="27" t="e">
        <f>VLOOKUP(C378,'Список ТЗ'!$B$2:$B$457,1,FALSE)</f>
        <v>#N/A</v>
      </c>
      <c r="T378" s="27" t="e">
        <f>VLOOKUP(C378,'Список ТЗ'!$B$2:$E$457,2,FALSE)</f>
        <v>#N/A</v>
      </c>
      <c r="U378" s="27" t="e">
        <f>VLOOKUP(C378,'Список ТЗ'!$B$2:$E$457,3,FALSE)</f>
        <v>#N/A</v>
      </c>
      <c r="X378" s="27" t="e">
        <f>VLOOKUP(C378,'Перелік до списання'!$B$2:$B$207,1,FALSE)</f>
        <v>#N/A</v>
      </c>
    </row>
    <row r="379" spans="1:24" ht="21.95" customHeight="1" x14ac:dyDescent="0.2">
      <c r="A379" s="33">
        <v>4596</v>
      </c>
      <c r="B379" s="34" t="s">
        <v>1924</v>
      </c>
      <c r="C379" s="35" t="s">
        <v>1925</v>
      </c>
      <c r="D379" s="36">
        <v>105</v>
      </c>
      <c r="E379" s="34" t="s">
        <v>1597</v>
      </c>
      <c r="F379" s="35" t="s">
        <v>435</v>
      </c>
      <c r="G379" s="42">
        <v>53489.47</v>
      </c>
      <c r="H379" s="42">
        <v>37739.81</v>
      </c>
      <c r="I379" s="42">
        <v>15749.66</v>
      </c>
      <c r="J379" s="39" t="s">
        <v>1926</v>
      </c>
      <c r="K379" s="39" t="s">
        <v>65</v>
      </c>
      <c r="L379" s="36">
        <v>52</v>
      </c>
      <c r="M379" s="34" t="s">
        <v>777</v>
      </c>
      <c r="N379" s="34" t="s">
        <v>829</v>
      </c>
      <c r="O379" s="40" t="str">
        <f t="shared" si="44"/>
        <v>ГАЗ-2752 №АА 9248 ВН (поліпшення, капремонт)</v>
      </c>
      <c r="P379" s="40" t="s">
        <v>1927</v>
      </c>
      <c r="Q379" s="40" t="e">
        <v>#N/A</v>
      </c>
      <c r="R379" s="40" t="e">
        <v>#N/A</v>
      </c>
      <c r="S379" s="27" t="e">
        <f>VLOOKUP(C379,'Список ТЗ'!$B$2:$B$457,1,FALSE)</f>
        <v>#N/A</v>
      </c>
      <c r="T379" s="27" t="e">
        <f>VLOOKUP(C379,'Список ТЗ'!$B$2:$E$457,2,FALSE)</f>
        <v>#N/A</v>
      </c>
      <c r="U379" s="27" t="e">
        <f>VLOOKUP(C379,'Список ТЗ'!$B$2:$E$457,3,FALSE)</f>
        <v>#N/A</v>
      </c>
      <c r="X379" s="27" t="e">
        <f>VLOOKUP(C379,'Перелік до списання'!$B$2:$B$207,1,FALSE)</f>
        <v>#N/A</v>
      </c>
    </row>
    <row r="380" spans="1:24" ht="21.95" customHeight="1" x14ac:dyDescent="0.2">
      <c r="A380" s="33">
        <v>4597</v>
      </c>
      <c r="B380" s="34" t="s">
        <v>1928</v>
      </c>
      <c r="C380" s="35" t="s">
        <v>1929</v>
      </c>
      <c r="D380" s="36">
        <v>105</v>
      </c>
      <c r="E380" s="34" t="s">
        <v>1597</v>
      </c>
      <c r="F380" s="35" t="s">
        <v>435</v>
      </c>
      <c r="G380" s="42">
        <v>7273.67</v>
      </c>
      <c r="H380" s="42">
        <v>6851.07</v>
      </c>
      <c r="I380" s="41">
        <v>422.6</v>
      </c>
      <c r="J380" s="39" t="s">
        <v>1930</v>
      </c>
      <c r="K380" s="39" t="s">
        <v>65</v>
      </c>
      <c r="L380" s="36">
        <v>52</v>
      </c>
      <c r="M380" s="34" t="s">
        <v>777</v>
      </c>
      <c r="N380" s="34" t="s">
        <v>829</v>
      </c>
      <c r="O380" s="40" t="str">
        <f t="shared" si="44"/>
        <v>ГАЗ-2752 №АА 9248 ВН (поліпшення, ГБО)</v>
      </c>
      <c r="P380" s="40" t="s">
        <v>1931</v>
      </c>
      <c r="Q380" s="40" t="e">
        <v>#N/A</v>
      </c>
      <c r="R380" s="40" t="e">
        <v>#N/A</v>
      </c>
      <c r="S380" s="27" t="e">
        <f>VLOOKUP(C380,'Список ТЗ'!$B$2:$B$457,1,FALSE)</f>
        <v>#N/A</v>
      </c>
      <c r="T380" s="27" t="e">
        <f>VLOOKUP(C380,'Список ТЗ'!$B$2:$E$457,2,FALSE)</f>
        <v>#N/A</v>
      </c>
      <c r="U380" s="27" t="e">
        <f>VLOOKUP(C380,'Список ТЗ'!$B$2:$E$457,3,FALSE)</f>
        <v>#N/A</v>
      </c>
      <c r="X380" s="27" t="e">
        <f>VLOOKUP(C380,'Перелік до списання'!$B$2:$B$207,1,FALSE)</f>
        <v>#N/A</v>
      </c>
    </row>
    <row r="381" spans="1:24" ht="33" customHeight="1" x14ac:dyDescent="0.2">
      <c r="A381" s="33">
        <v>4598</v>
      </c>
      <c r="B381" s="34" t="s">
        <v>171</v>
      </c>
      <c r="C381" s="35" t="s">
        <v>349</v>
      </c>
      <c r="D381" s="36">
        <v>105</v>
      </c>
      <c r="E381" s="34" t="s">
        <v>1597</v>
      </c>
      <c r="F381" s="35" t="s">
        <v>435</v>
      </c>
      <c r="G381" s="43">
        <v>52332.1</v>
      </c>
      <c r="H381" s="43">
        <v>38037.699999999997</v>
      </c>
      <c r="I381" s="43">
        <v>14294.4</v>
      </c>
      <c r="J381" s="39" t="s">
        <v>487</v>
      </c>
      <c r="K381" s="39" t="s">
        <v>65</v>
      </c>
      <c r="L381" s="36">
        <v>52</v>
      </c>
      <c r="M381" s="34" t="s">
        <v>777</v>
      </c>
      <c r="N381" s="34" t="s">
        <v>778</v>
      </c>
      <c r="O381" s="40" t="str">
        <f t="shared" si="44"/>
        <v>ЗИЛ-5301 спец.авар. №04475 КА (поліпшення, капремонт)</v>
      </c>
      <c r="P381" s="40" t="s">
        <v>1932</v>
      </c>
      <c r="Q381" s="40" t="e">
        <v>#N/A</v>
      </c>
      <c r="R381" s="40" t="e">
        <v>#N/A</v>
      </c>
      <c r="S381" s="27" t="e">
        <f>VLOOKUP(C381,'Список ТЗ'!$B$2:$B$457,1,FALSE)</f>
        <v>#N/A</v>
      </c>
      <c r="T381" s="27" t="e">
        <f>VLOOKUP(C381,'Список ТЗ'!$B$2:$E$457,2,FALSE)</f>
        <v>#N/A</v>
      </c>
      <c r="U381" s="27" t="e">
        <f>VLOOKUP(C381,'Список ТЗ'!$B$2:$E$457,3,FALSE)</f>
        <v>#N/A</v>
      </c>
      <c r="X381" s="27" t="str">
        <f>VLOOKUP(C381,'Перелік до списання'!$B$2:$B$207,1,FALSE)</f>
        <v>АТ -10500000071/001</v>
      </c>
    </row>
    <row r="382" spans="1:24" ht="56.1" customHeight="1" x14ac:dyDescent="0.2">
      <c r="A382" s="33">
        <v>137439</v>
      </c>
      <c r="B382" s="34" t="s">
        <v>1933</v>
      </c>
      <c r="C382" s="35" t="s">
        <v>1934</v>
      </c>
      <c r="D382" s="36">
        <v>105</v>
      </c>
      <c r="E382" s="34" t="s">
        <v>1597</v>
      </c>
      <c r="F382" s="35" t="s">
        <v>435</v>
      </c>
      <c r="G382" s="42">
        <v>2002322.89</v>
      </c>
      <c r="H382" s="42">
        <v>50058.06</v>
      </c>
      <c r="I382" s="42">
        <v>1952264.83</v>
      </c>
      <c r="J382" s="39" t="s">
        <v>1593</v>
      </c>
      <c r="K382" s="39" t="s">
        <v>1593</v>
      </c>
      <c r="L382" s="36">
        <v>116</v>
      </c>
      <c r="M382" s="34" t="s">
        <v>554</v>
      </c>
      <c r="N382" s="34" t="s">
        <v>555</v>
      </c>
      <c r="O382" s="40" t="str">
        <f t="shared" si="44"/>
        <v>Автомобіль спеціалізований для обслуговування тм на базі  Ford Transit, держ. номер АА 4072 ТО</v>
      </c>
      <c r="P382" s="40" t="s">
        <v>1935</v>
      </c>
      <c r="Q382" s="40" t="e">
        <v>#N/A</v>
      </c>
      <c r="R382" s="40" t="e">
        <v>#N/A</v>
      </c>
      <c r="S382" s="27" t="e">
        <f>VLOOKUP(C382,'Список ТЗ'!$B$2:$B$457,1,FALSE)</f>
        <v>#N/A</v>
      </c>
      <c r="T382" s="27" t="e">
        <f>VLOOKUP(C382,'Список ТЗ'!$B$2:$E$457,2,FALSE)</f>
        <v>#N/A</v>
      </c>
      <c r="U382" s="27" t="e">
        <f>VLOOKUP(C382,'Список ТЗ'!$B$2:$E$457,3,FALSE)</f>
        <v>#N/A</v>
      </c>
      <c r="X382" s="27" t="e">
        <f>VLOOKUP(C382,'Перелік до списання'!$B$2:$B$207,1,FALSE)</f>
        <v>#N/A</v>
      </c>
    </row>
    <row r="383" spans="1:24" ht="33" customHeight="1" x14ac:dyDescent="0.2">
      <c r="A383" s="33">
        <v>76133</v>
      </c>
      <c r="B383" s="34" t="s">
        <v>1936</v>
      </c>
      <c r="C383" s="35" t="s">
        <v>1937</v>
      </c>
      <c r="D383" s="36">
        <v>105</v>
      </c>
      <c r="E383" s="34" t="s">
        <v>1597</v>
      </c>
      <c r="F383" s="35" t="s">
        <v>58</v>
      </c>
      <c r="G383" s="37">
        <v>0.01</v>
      </c>
      <c r="H383" s="38">
        <v>0</v>
      </c>
      <c r="I383" s="37">
        <v>0.01</v>
      </c>
      <c r="J383" s="39" t="s">
        <v>567</v>
      </c>
      <c r="K383" s="39" t="s">
        <v>553</v>
      </c>
      <c r="L383" s="36">
        <v>118</v>
      </c>
      <c r="M383" s="34" t="s">
        <v>554</v>
      </c>
      <c r="N383" s="34" t="s">
        <v>555</v>
      </c>
      <c r="O383" s="40" t="str">
        <f t="shared" si="44"/>
        <v>Устаткування кранове на автокран КС-45729-4-02 № АА 7406 ТР</v>
      </c>
      <c r="P383" s="40" t="s">
        <v>1938</v>
      </c>
      <c r="Q383" s="40" t="e">
        <v>#N/A</v>
      </c>
      <c r="R383" s="40" t="e">
        <v>#N/A</v>
      </c>
      <c r="S383" s="27" t="e">
        <f>VLOOKUP(C383,'Список ТЗ'!$B$2:$B$457,1,FALSE)</f>
        <v>#N/A</v>
      </c>
      <c r="T383" s="27" t="e">
        <f>VLOOKUP(C383,'Список ТЗ'!$B$2:$E$457,2,FALSE)</f>
        <v>#N/A</v>
      </c>
      <c r="U383" s="27" t="e">
        <f>VLOOKUP(C383,'Список ТЗ'!$B$2:$E$457,3,FALSE)</f>
        <v>#N/A</v>
      </c>
      <c r="X383" s="27" t="e">
        <f>VLOOKUP(C383,'Перелік до списання'!$B$2:$B$207,1,FALSE)</f>
        <v>#N/A</v>
      </c>
    </row>
    <row r="384" spans="1:24" ht="44.1" customHeight="1" x14ac:dyDescent="0.2">
      <c r="A384" s="33">
        <v>76134</v>
      </c>
      <c r="B384" s="34" t="s">
        <v>1939</v>
      </c>
      <c r="C384" s="35" t="s">
        <v>1940</v>
      </c>
      <c r="D384" s="36">
        <v>105</v>
      </c>
      <c r="E384" s="34" t="s">
        <v>1597</v>
      </c>
      <c r="F384" s="35" t="s">
        <v>58</v>
      </c>
      <c r="G384" s="42">
        <v>4586.1099999999997</v>
      </c>
      <c r="H384" s="37">
        <v>38.22</v>
      </c>
      <c r="I384" s="42">
        <v>4547.8900000000003</v>
      </c>
      <c r="J384" s="39" t="s">
        <v>567</v>
      </c>
      <c r="K384" s="39" t="s">
        <v>553</v>
      </c>
      <c r="L384" s="36">
        <v>118</v>
      </c>
      <c r="M384" s="34" t="s">
        <v>554</v>
      </c>
      <c r="N384" s="34" t="s">
        <v>555</v>
      </c>
      <c r="O384" s="40" t="str">
        <f t="shared" si="44"/>
        <v>Обігрівач автономний незалежний на автокран КС-45729-4-02 № АА 7406 ТР</v>
      </c>
      <c r="P384" s="40" t="s">
        <v>1941</v>
      </c>
      <c r="Q384" s="40" t="e">
        <v>#N/A</v>
      </c>
      <c r="R384" s="40" t="e">
        <v>#N/A</v>
      </c>
      <c r="S384" s="27" t="e">
        <f>VLOOKUP(C384,'Список ТЗ'!$B$2:$B$457,1,FALSE)</f>
        <v>#N/A</v>
      </c>
      <c r="T384" s="27" t="e">
        <f>VLOOKUP(C384,'Список ТЗ'!$B$2:$E$457,2,FALSE)</f>
        <v>#N/A</v>
      </c>
      <c r="U384" s="27" t="e">
        <f>VLOOKUP(C384,'Список ТЗ'!$B$2:$E$457,3,FALSE)</f>
        <v>#N/A</v>
      </c>
      <c r="X384" s="27" t="e">
        <f>VLOOKUP(C384,'Перелік до списання'!$B$2:$B$207,1,FALSE)</f>
        <v>#N/A</v>
      </c>
    </row>
    <row r="385" spans="1:24" ht="44.1" customHeight="1" x14ac:dyDescent="0.2">
      <c r="A385" s="33">
        <v>76135</v>
      </c>
      <c r="B385" s="34" t="s">
        <v>1942</v>
      </c>
      <c r="C385" s="35" t="s">
        <v>1943</v>
      </c>
      <c r="D385" s="36">
        <v>105</v>
      </c>
      <c r="E385" s="34" t="s">
        <v>1597</v>
      </c>
      <c r="F385" s="35" t="s">
        <v>58</v>
      </c>
      <c r="G385" s="42">
        <v>6054.26</v>
      </c>
      <c r="H385" s="37">
        <v>50.45</v>
      </c>
      <c r="I385" s="42">
        <v>6003.81</v>
      </c>
      <c r="J385" s="39" t="s">
        <v>567</v>
      </c>
      <c r="K385" s="39" t="s">
        <v>553</v>
      </c>
      <c r="L385" s="36">
        <v>118</v>
      </c>
      <c r="M385" s="34" t="s">
        <v>554</v>
      </c>
      <c r="N385" s="34" t="s">
        <v>555</v>
      </c>
      <c r="O385" s="40" t="str">
        <f t="shared" si="44"/>
        <v>Передпусковий рідинний підігрівач на автокран КС-45729-4-02 № АА 7406 ТР</v>
      </c>
      <c r="P385" s="40" t="s">
        <v>1944</v>
      </c>
      <c r="Q385" s="40" t="e">
        <v>#N/A</v>
      </c>
      <c r="R385" s="40" t="e">
        <v>#N/A</v>
      </c>
      <c r="S385" s="27" t="e">
        <f>VLOOKUP(C385,'Список ТЗ'!$B$2:$B$457,1,FALSE)</f>
        <v>#N/A</v>
      </c>
      <c r="T385" s="27" t="e">
        <f>VLOOKUP(C385,'Список ТЗ'!$B$2:$E$457,2,FALSE)</f>
        <v>#N/A</v>
      </c>
      <c r="U385" s="27" t="e">
        <f>VLOOKUP(C385,'Список ТЗ'!$B$2:$E$457,3,FALSE)</f>
        <v>#N/A</v>
      </c>
      <c r="X385" s="27" t="e">
        <f>VLOOKUP(C385,'Перелік до списання'!$B$2:$B$207,1,FALSE)</f>
        <v>#N/A</v>
      </c>
    </row>
    <row r="386" spans="1:24" ht="44.1" customHeight="1" x14ac:dyDescent="0.2">
      <c r="A386" s="33">
        <v>72664</v>
      </c>
      <c r="B386" s="34" t="s">
        <v>1945</v>
      </c>
      <c r="C386" s="35" t="s">
        <v>1946</v>
      </c>
      <c r="D386" s="36">
        <v>105</v>
      </c>
      <c r="E386" s="34" t="s">
        <v>1947</v>
      </c>
      <c r="F386" s="35" t="s">
        <v>58</v>
      </c>
      <c r="G386" s="43">
        <v>7299.4</v>
      </c>
      <c r="H386" s="37">
        <v>60.83</v>
      </c>
      <c r="I386" s="42">
        <v>7238.57</v>
      </c>
      <c r="J386" s="39" t="s">
        <v>451</v>
      </c>
      <c r="K386" s="39" t="s">
        <v>553</v>
      </c>
      <c r="L386" s="36">
        <v>118</v>
      </c>
      <c r="M386" s="34" t="s">
        <v>554</v>
      </c>
      <c r="N386" s="34" t="s">
        <v>555</v>
      </c>
      <c r="O386" s="40" t="str">
        <f t="shared" si="44"/>
        <v>Автономний обігрівач на Автокран КТА-18.01 на шасі МАЗ-533702-240 - УЗМ №АА 7462 ТР</v>
      </c>
      <c r="P386" s="40" t="s">
        <v>1948</v>
      </c>
      <c r="Q386" s="40" t="e">
        <v>#N/A</v>
      </c>
      <c r="R386" s="40" t="e">
        <v>#N/A</v>
      </c>
      <c r="S386" s="27" t="e">
        <f>VLOOKUP(C386,'Список ТЗ'!$B$2:$B$457,1,FALSE)</f>
        <v>#N/A</v>
      </c>
      <c r="T386" s="27" t="e">
        <f>VLOOKUP(C386,'Список ТЗ'!$B$2:$E$457,2,FALSE)</f>
        <v>#N/A</v>
      </c>
      <c r="U386" s="27" t="e">
        <f>VLOOKUP(C386,'Список ТЗ'!$B$2:$E$457,3,FALSE)</f>
        <v>#N/A</v>
      </c>
      <c r="X386" s="27" t="e">
        <f>VLOOKUP(C386,'Перелік до списання'!$B$2:$B$207,1,FALSE)</f>
        <v>#N/A</v>
      </c>
    </row>
    <row r="387" spans="1:24" ht="21.95" customHeight="1" x14ac:dyDescent="0.2">
      <c r="A387" s="33">
        <v>72689</v>
      </c>
      <c r="B387" s="34" t="s">
        <v>1949</v>
      </c>
      <c r="C387" s="35" t="s">
        <v>1950</v>
      </c>
      <c r="D387" s="36">
        <v>105</v>
      </c>
      <c r="E387" s="34" t="s">
        <v>1947</v>
      </c>
      <c r="F387" s="35" t="s">
        <v>58</v>
      </c>
      <c r="G387" s="42">
        <v>6299.17</v>
      </c>
      <c r="H387" s="37">
        <v>104.99</v>
      </c>
      <c r="I387" s="42">
        <v>6194.18</v>
      </c>
      <c r="J387" s="39" t="s">
        <v>1454</v>
      </c>
      <c r="K387" s="39" t="s">
        <v>553</v>
      </c>
      <c r="L387" s="36">
        <v>58</v>
      </c>
      <c r="M387" s="34" t="s">
        <v>554</v>
      </c>
      <c r="N387" s="34" t="s">
        <v>555</v>
      </c>
      <c r="O387" s="40" t="str">
        <f t="shared" si="44"/>
        <v>ПРИЧЕП ВАНТАЖНИЙ ПФ 01 "ФЕРМЕР" № Т 11745 АІ</v>
      </c>
      <c r="P387" s="40" t="s">
        <v>1951</v>
      </c>
      <c r="Q387" s="40" t="e">
        <v>#N/A</v>
      </c>
      <c r="R387" s="40" t="e">
        <v>#N/A</v>
      </c>
      <c r="S387" s="27" t="e">
        <f>VLOOKUP(C387,'Список ТЗ'!$B$2:$B$457,1,FALSE)</f>
        <v>#N/A</v>
      </c>
      <c r="T387" s="27" t="e">
        <f>VLOOKUP(C387,'Список ТЗ'!$B$2:$E$457,2,FALSE)</f>
        <v>#N/A</v>
      </c>
      <c r="U387" s="27" t="e">
        <f>VLOOKUP(C387,'Список ТЗ'!$B$2:$E$457,3,FALSE)</f>
        <v>#N/A</v>
      </c>
      <c r="X387" s="27" t="e">
        <f>VLOOKUP(C387,'Перелік до списання'!$B$2:$B$207,1,FALSE)</f>
        <v>#N/A</v>
      </c>
    </row>
    <row r="388" spans="1:24" ht="21.95" customHeight="1" x14ac:dyDescent="0.2">
      <c r="A388" s="33">
        <v>72690</v>
      </c>
      <c r="B388" s="34" t="s">
        <v>1952</v>
      </c>
      <c r="C388" s="35" t="s">
        <v>1953</v>
      </c>
      <c r="D388" s="36">
        <v>105</v>
      </c>
      <c r="E388" s="34" t="s">
        <v>1947</v>
      </c>
      <c r="F388" s="35" t="s">
        <v>58</v>
      </c>
      <c r="G388" s="43">
        <v>5400.8</v>
      </c>
      <c r="H388" s="37">
        <v>90.01</v>
      </c>
      <c r="I388" s="42">
        <v>5310.79</v>
      </c>
      <c r="J388" s="39" t="s">
        <v>1454</v>
      </c>
      <c r="K388" s="39" t="s">
        <v>553</v>
      </c>
      <c r="L388" s="36">
        <v>58</v>
      </c>
      <c r="M388" s="34" t="s">
        <v>554</v>
      </c>
      <c r="N388" s="34" t="s">
        <v>555</v>
      </c>
      <c r="O388" s="40" t="str">
        <f t="shared" si="44"/>
        <v>ПРИЧЕП ВАНТАЖНИЙ ПФ 01 "ФЕРМЕР" (№ Т 11747 АІ)</v>
      </c>
      <c r="P388" s="40" t="s">
        <v>1954</v>
      </c>
      <c r="Q388" s="40" t="e">
        <v>#N/A</v>
      </c>
      <c r="R388" s="40" t="e">
        <v>#N/A</v>
      </c>
      <c r="S388" s="27" t="e">
        <f>VLOOKUP(C388,'Список ТЗ'!$B$2:$B$457,1,FALSE)</f>
        <v>#N/A</v>
      </c>
      <c r="T388" s="27" t="e">
        <f>VLOOKUP(C388,'Список ТЗ'!$B$2:$E$457,2,FALSE)</f>
        <v>#N/A</v>
      </c>
      <c r="U388" s="27" t="e">
        <f>VLOOKUP(C388,'Список ТЗ'!$B$2:$E$457,3,FALSE)</f>
        <v>#N/A</v>
      </c>
      <c r="X388" s="27" t="e">
        <f>VLOOKUP(C388,'Перелік до списання'!$B$2:$B$207,1,FALSE)</f>
        <v>#N/A</v>
      </c>
    </row>
    <row r="389" spans="1:24" ht="21.95" customHeight="1" x14ac:dyDescent="0.2">
      <c r="A389" s="33">
        <v>72719</v>
      </c>
      <c r="B389" s="34" t="s">
        <v>1955</v>
      </c>
      <c r="C389" s="35" t="s">
        <v>1956</v>
      </c>
      <c r="D389" s="36">
        <v>105</v>
      </c>
      <c r="E389" s="34" t="s">
        <v>1947</v>
      </c>
      <c r="F389" s="35" t="s">
        <v>58</v>
      </c>
      <c r="G389" s="42">
        <v>6812.53</v>
      </c>
      <c r="H389" s="37">
        <v>113.54</v>
      </c>
      <c r="I389" s="42">
        <v>6698.99</v>
      </c>
      <c r="J389" s="39" t="s">
        <v>1454</v>
      </c>
      <c r="K389" s="39" t="s">
        <v>553</v>
      </c>
      <c r="L389" s="36">
        <v>58</v>
      </c>
      <c r="M389" s="34" t="s">
        <v>554</v>
      </c>
      <c r="N389" s="34" t="s">
        <v>555</v>
      </c>
      <c r="O389" s="40" t="str">
        <f t="shared" si="44"/>
        <v>ПРИЧЕП ВАНТАЖНИЙ ПФ 01 "ФЕРМЕР" №Т11761 АІ</v>
      </c>
      <c r="P389" s="40" t="s">
        <v>1957</v>
      </c>
      <c r="Q389" s="40" t="e">
        <v>#N/A</v>
      </c>
      <c r="R389" s="40" t="e">
        <v>#N/A</v>
      </c>
      <c r="S389" s="27" t="e">
        <f>VLOOKUP(C389,'Список ТЗ'!$B$2:$B$457,1,FALSE)</f>
        <v>#N/A</v>
      </c>
      <c r="T389" s="27" t="e">
        <f>VLOOKUP(C389,'Список ТЗ'!$B$2:$E$457,2,FALSE)</f>
        <v>#N/A</v>
      </c>
      <c r="U389" s="27" t="e">
        <f>VLOOKUP(C389,'Список ТЗ'!$B$2:$E$457,3,FALSE)</f>
        <v>#N/A</v>
      </c>
      <c r="X389" s="27" t="e">
        <f>VLOOKUP(C389,'Перелік до списання'!$B$2:$B$207,1,FALSE)</f>
        <v>#N/A</v>
      </c>
    </row>
    <row r="390" spans="1:24" ht="21.95" customHeight="1" x14ac:dyDescent="0.2">
      <c r="A390" s="33">
        <v>72720</v>
      </c>
      <c r="B390" s="34" t="s">
        <v>1958</v>
      </c>
      <c r="C390" s="35" t="s">
        <v>1959</v>
      </c>
      <c r="D390" s="36">
        <v>105</v>
      </c>
      <c r="E390" s="34" t="s">
        <v>1947</v>
      </c>
      <c r="F390" s="35" t="s">
        <v>58</v>
      </c>
      <c r="G390" s="42">
        <v>5529.13</v>
      </c>
      <c r="H390" s="37">
        <v>92.15</v>
      </c>
      <c r="I390" s="42">
        <v>5436.98</v>
      </c>
      <c r="J390" s="39" t="s">
        <v>1454</v>
      </c>
      <c r="K390" s="39" t="s">
        <v>553</v>
      </c>
      <c r="L390" s="36">
        <v>58</v>
      </c>
      <c r="M390" s="34" t="s">
        <v>554</v>
      </c>
      <c r="N390" s="34" t="s">
        <v>555</v>
      </c>
      <c r="O390" s="40" t="str">
        <f t="shared" ref="O390:O453" si="54">B390</f>
        <v>ПРИЧЕП ВАНТАЖНИЙ ПФ 01 "ФЕРМЕР" №Т11760 АІ</v>
      </c>
      <c r="P390" s="40" t="s">
        <v>1960</v>
      </c>
      <c r="Q390" s="40" t="e">
        <v>#N/A</v>
      </c>
      <c r="R390" s="40" t="e">
        <v>#N/A</v>
      </c>
      <c r="S390" s="27" t="e">
        <f>VLOOKUP(C390,'Список ТЗ'!$B$2:$B$457,1,FALSE)</f>
        <v>#N/A</v>
      </c>
      <c r="T390" s="27" t="e">
        <f>VLOOKUP(C390,'Список ТЗ'!$B$2:$E$457,2,FALSE)</f>
        <v>#N/A</v>
      </c>
      <c r="U390" s="27" t="e">
        <f>VLOOKUP(C390,'Список ТЗ'!$B$2:$E$457,3,FALSE)</f>
        <v>#N/A</v>
      </c>
      <c r="X390" s="27" t="e">
        <f>VLOOKUP(C390,'Перелік до списання'!$B$2:$B$207,1,FALSE)</f>
        <v>#N/A</v>
      </c>
    </row>
    <row r="391" spans="1:24" ht="21.95" customHeight="1" x14ac:dyDescent="0.2">
      <c r="A391" s="33">
        <v>72721</v>
      </c>
      <c r="B391" s="34" t="s">
        <v>1961</v>
      </c>
      <c r="C391" s="35" t="s">
        <v>1962</v>
      </c>
      <c r="D391" s="36">
        <v>105</v>
      </c>
      <c r="E391" s="34" t="s">
        <v>1947</v>
      </c>
      <c r="F391" s="35" t="s">
        <v>58</v>
      </c>
      <c r="G391" s="42">
        <v>6812.53</v>
      </c>
      <c r="H391" s="37">
        <v>113.54</v>
      </c>
      <c r="I391" s="42">
        <v>6698.99</v>
      </c>
      <c r="J391" s="39" t="s">
        <v>1454</v>
      </c>
      <c r="K391" s="39" t="s">
        <v>553</v>
      </c>
      <c r="L391" s="36">
        <v>58</v>
      </c>
      <c r="M391" s="34" t="s">
        <v>554</v>
      </c>
      <c r="N391" s="34" t="s">
        <v>555</v>
      </c>
      <c r="O391" s="40" t="str">
        <f t="shared" si="54"/>
        <v>ПРИЧЕП ВАНТАЖНИЙ ПФ 01 "ФЕРМЕР"  №Т11744 АІ</v>
      </c>
      <c r="P391" s="40" t="s">
        <v>1963</v>
      </c>
      <c r="Q391" s="40" t="e">
        <v>#N/A</v>
      </c>
      <c r="R391" s="40" t="e">
        <v>#N/A</v>
      </c>
      <c r="S391" s="27" t="e">
        <f>VLOOKUP(C391,'Список ТЗ'!$B$2:$B$457,1,FALSE)</f>
        <v>#N/A</v>
      </c>
      <c r="T391" s="27" t="e">
        <f>VLOOKUP(C391,'Список ТЗ'!$B$2:$E$457,2,FALSE)</f>
        <v>#N/A</v>
      </c>
      <c r="U391" s="27" t="e">
        <f>VLOOKUP(C391,'Список ТЗ'!$B$2:$E$457,3,FALSE)</f>
        <v>#N/A</v>
      </c>
      <c r="X391" s="27" t="e">
        <f>VLOOKUP(C391,'Перелік до списання'!$B$2:$B$207,1,FALSE)</f>
        <v>#N/A</v>
      </c>
    </row>
    <row r="392" spans="1:24" ht="21.95" customHeight="1" x14ac:dyDescent="0.2">
      <c r="A392" s="33">
        <v>72722</v>
      </c>
      <c r="B392" s="34" t="s">
        <v>1964</v>
      </c>
      <c r="C392" s="35" t="s">
        <v>1965</v>
      </c>
      <c r="D392" s="36">
        <v>105</v>
      </c>
      <c r="E392" s="34" t="s">
        <v>1947</v>
      </c>
      <c r="F392" s="35" t="s">
        <v>58</v>
      </c>
      <c r="G392" s="42">
        <v>6812.53</v>
      </c>
      <c r="H392" s="37">
        <v>113.54</v>
      </c>
      <c r="I392" s="42">
        <v>6698.99</v>
      </c>
      <c r="J392" s="39" t="s">
        <v>1454</v>
      </c>
      <c r="K392" s="39" t="s">
        <v>553</v>
      </c>
      <c r="L392" s="36">
        <v>58</v>
      </c>
      <c r="M392" s="34" t="s">
        <v>554</v>
      </c>
      <c r="N392" s="34" t="s">
        <v>555</v>
      </c>
      <c r="O392" s="40" t="str">
        <f t="shared" si="54"/>
        <v>ПРИЧЕП ВАНТАЖНИЙ ПФ 01 "ФЕРМЕР"  №Т 11758 АІ</v>
      </c>
      <c r="P392" s="40" t="s">
        <v>1966</v>
      </c>
      <c r="Q392" s="40" t="e">
        <v>#N/A</v>
      </c>
      <c r="R392" s="40" t="e">
        <v>#N/A</v>
      </c>
      <c r="S392" s="27" t="e">
        <f>VLOOKUP(C392,'Список ТЗ'!$B$2:$B$457,1,FALSE)</f>
        <v>#N/A</v>
      </c>
      <c r="T392" s="27" t="e">
        <f>VLOOKUP(C392,'Список ТЗ'!$B$2:$E$457,2,FALSE)</f>
        <v>#N/A</v>
      </c>
      <c r="U392" s="27" t="e">
        <f>VLOOKUP(C392,'Список ТЗ'!$B$2:$E$457,3,FALSE)</f>
        <v>#N/A</v>
      </c>
      <c r="X392" s="27" t="e">
        <f>VLOOKUP(C392,'Перелік до списання'!$B$2:$B$207,1,FALSE)</f>
        <v>#N/A</v>
      </c>
    </row>
    <row r="393" spans="1:24" ht="21.95" customHeight="1" x14ac:dyDescent="0.2">
      <c r="A393" s="33">
        <v>72723</v>
      </c>
      <c r="B393" s="34" t="s">
        <v>1967</v>
      </c>
      <c r="C393" s="35" t="s">
        <v>1968</v>
      </c>
      <c r="D393" s="36">
        <v>105</v>
      </c>
      <c r="E393" s="34" t="s">
        <v>1947</v>
      </c>
      <c r="F393" s="35" t="s">
        <v>58</v>
      </c>
      <c r="G393" s="42">
        <v>6812.53</v>
      </c>
      <c r="H393" s="37">
        <v>113.54</v>
      </c>
      <c r="I393" s="42">
        <v>6698.99</v>
      </c>
      <c r="J393" s="39" t="s">
        <v>1454</v>
      </c>
      <c r="K393" s="39" t="s">
        <v>553</v>
      </c>
      <c r="L393" s="36">
        <v>58</v>
      </c>
      <c r="M393" s="34" t="s">
        <v>554</v>
      </c>
      <c r="N393" s="34" t="s">
        <v>555</v>
      </c>
      <c r="O393" s="40" t="str">
        <f t="shared" si="54"/>
        <v>ПРИЧЕП ВАНТАЖНИЙ ПФ 01 "ФЕРМЕР" № Т 11755 АІ</v>
      </c>
      <c r="P393" s="40" t="s">
        <v>1969</v>
      </c>
      <c r="Q393" s="40" t="e">
        <v>#N/A</v>
      </c>
      <c r="R393" s="40" t="e">
        <v>#N/A</v>
      </c>
      <c r="S393" s="27" t="e">
        <f>VLOOKUP(C393,'Список ТЗ'!$B$2:$B$457,1,FALSE)</f>
        <v>#N/A</v>
      </c>
      <c r="T393" s="27" t="e">
        <f>VLOOKUP(C393,'Список ТЗ'!$B$2:$E$457,2,FALSE)</f>
        <v>#N/A</v>
      </c>
      <c r="U393" s="27" t="e">
        <f>VLOOKUP(C393,'Список ТЗ'!$B$2:$E$457,3,FALSE)</f>
        <v>#N/A</v>
      </c>
      <c r="X393" s="27" t="e">
        <f>VLOOKUP(C393,'Перелік до списання'!$B$2:$B$207,1,FALSE)</f>
        <v>#N/A</v>
      </c>
    </row>
    <row r="394" spans="1:24" ht="21.95" customHeight="1" x14ac:dyDescent="0.2">
      <c r="A394" s="33">
        <v>72724</v>
      </c>
      <c r="B394" s="34" t="s">
        <v>1970</v>
      </c>
      <c r="C394" s="35" t="s">
        <v>1971</v>
      </c>
      <c r="D394" s="36">
        <v>105</v>
      </c>
      <c r="E394" s="34" t="s">
        <v>1947</v>
      </c>
      <c r="F394" s="35" t="s">
        <v>58</v>
      </c>
      <c r="G394" s="42">
        <v>6620.02</v>
      </c>
      <c r="H394" s="37">
        <v>110.33</v>
      </c>
      <c r="I394" s="42">
        <v>6509.69</v>
      </c>
      <c r="J394" s="39" t="s">
        <v>1454</v>
      </c>
      <c r="K394" s="39" t="s">
        <v>553</v>
      </c>
      <c r="L394" s="36">
        <v>58</v>
      </c>
      <c r="M394" s="34" t="s">
        <v>554</v>
      </c>
      <c r="N394" s="34" t="s">
        <v>555</v>
      </c>
      <c r="O394" s="40" t="str">
        <f t="shared" si="54"/>
        <v>ПРИЧЕП ВАНТАЖНИЙ ПФ 01 "ФЕРМЕР"  №Т11756 АІ</v>
      </c>
      <c r="P394" s="40" t="s">
        <v>1972</v>
      </c>
      <c r="Q394" s="40" t="e">
        <v>#N/A</v>
      </c>
      <c r="R394" s="40" t="e">
        <v>#N/A</v>
      </c>
      <c r="S394" s="27" t="e">
        <f>VLOOKUP(C394,'Список ТЗ'!$B$2:$B$457,1,FALSE)</f>
        <v>#N/A</v>
      </c>
      <c r="T394" s="27" t="e">
        <f>VLOOKUP(C394,'Список ТЗ'!$B$2:$E$457,2,FALSE)</f>
        <v>#N/A</v>
      </c>
      <c r="U394" s="27" t="e">
        <f>VLOOKUP(C394,'Список ТЗ'!$B$2:$E$457,3,FALSE)</f>
        <v>#N/A</v>
      </c>
      <c r="X394" s="27" t="e">
        <f>VLOOKUP(C394,'Перелік до списання'!$B$2:$B$207,1,FALSE)</f>
        <v>#N/A</v>
      </c>
    </row>
    <row r="395" spans="1:24" ht="21.95" customHeight="1" x14ac:dyDescent="0.2">
      <c r="A395" s="33">
        <v>72725</v>
      </c>
      <c r="B395" s="34" t="s">
        <v>1973</v>
      </c>
      <c r="C395" s="35" t="s">
        <v>1974</v>
      </c>
      <c r="D395" s="36">
        <v>105</v>
      </c>
      <c r="E395" s="34" t="s">
        <v>1947</v>
      </c>
      <c r="F395" s="35" t="s">
        <v>58</v>
      </c>
      <c r="G395" s="42">
        <v>5978.32</v>
      </c>
      <c r="H395" s="37">
        <v>99.64</v>
      </c>
      <c r="I395" s="42">
        <v>5878.68</v>
      </c>
      <c r="J395" s="39" t="s">
        <v>1454</v>
      </c>
      <c r="K395" s="39" t="s">
        <v>553</v>
      </c>
      <c r="L395" s="36">
        <v>58</v>
      </c>
      <c r="M395" s="34" t="s">
        <v>554</v>
      </c>
      <c r="N395" s="34" t="s">
        <v>555</v>
      </c>
      <c r="O395" s="40" t="str">
        <f t="shared" si="54"/>
        <v>ПРИЧЕП ВАНТАЖНИЙ ПФ 01 "ФЕРМЕР"  №Т 11757 АІ</v>
      </c>
      <c r="P395" s="40" t="s">
        <v>1975</v>
      </c>
      <c r="Q395" s="40" t="e">
        <v>#N/A</v>
      </c>
      <c r="R395" s="40" t="e">
        <v>#N/A</v>
      </c>
      <c r="S395" s="27" t="e">
        <f>VLOOKUP(C395,'Список ТЗ'!$B$2:$B$457,1,FALSE)</f>
        <v>#N/A</v>
      </c>
      <c r="T395" s="27" t="e">
        <f>VLOOKUP(C395,'Список ТЗ'!$B$2:$E$457,2,FALSE)</f>
        <v>#N/A</v>
      </c>
      <c r="U395" s="27" t="e">
        <f>VLOOKUP(C395,'Список ТЗ'!$B$2:$E$457,3,FALSE)</f>
        <v>#N/A</v>
      </c>
      <c r="X395" s="27" t="e">
        <f>VLOOKUP(C395,'Перелік до списання'!$B$2:$B$207,1,FALSE)</f>
        <v>#N/A</v>
      </c>
    </row>
    <row r="396" spans="1:24" ht="21.95" customHeight="1" x14ac:dyDescent="0.2">
      <c r="A396" s="33">
        <v>72726</v>
      </c>
      <c r="B396" s="34" t="s">
        <v>1976</v>
      </c>
      <c r="C396" s="35" t="s">
        <v>1977</v>
      </c>
      <c r="D396" s="36">
        <v>105</v>
      </c>
      <c r="E396" s="34" t="s">
        <v>1947</v>
      </c>
      <c r="F396" s="35" t="s">
        <v>58</v>
      </c>
      <c r="G396" s="42">
        <v>6812.52</v>
      </c>
      <c r="H396" s="37">
        <v>113.54</v>
      </c>
      <c r="I396" s="42">
        <v>6698.98</v>
      </c>
      <c r="J396" s="39" t="s">
        <v>1454</v>
      </c>
      <c r="K396" s="39" t="s">
        <v>553</v>
      </c>
      <c r="L396" s="36">
        <v>58</v>
      </c>
      <c r="M396" s="34" t="s">
        <v>554</v>
      </c>
      <c r="N396" s="34" t="s">
        <v>555</v>
      </c>
      <c r="O396" s="40" t="str">
        <f t="shared" si="54"/>
        <v>ПРИЧЕП ВАНТАЖНИЙ ПФ 01 "ФЕРМЕР" №Т11749 АІ</v>
      </c>
      <c r="P396" s="40" t="s">
        <v>1978</v>
      </c>
      <c r="Q396" s="40" t="e">
        <v>#N/A</v>
      </c>
      <c r="R396" s="40" t="e">
        <v>#N/A</v>
      </c>
      <c r="S396" s="27" t="e">
        <f>VLOOKUP(C396,'Список ТЗ'!$B$2:$B$457,1,FALSE)</f>
        <v>#N/A</v>
      </c>
      <c r="T396" s="27" t="e">
        <f>VLOOKUP(C396,'Список ТЗ'!$B$2:$E$457,2,FALSE)</f>
        <v>#N/A</v>
      </c>
      <c r="U396" s="27" t="e">
        <f>VLOOKUP(C396,'Список ТЗ'!$B$2:$E$457,3,FALSE)</f>
        <v>#N/A</v>
      </c>
      <c r="X396" s="27" t="e">
        <f>VLOOKUP(C396,'Перелік до списання'!$B$2:$B$207,1,FALSE)</f>
        <v>#N/A</v>
      </c>
    </row>
    <row r="397" spans="1:24" ht="21.95" customHeight="1" x14ac:dyDescent="0.2">
      <c r="A397" s="33">
        <v>72727</v>
      </c>
      <c r="B397" s="34" t="s">
        <v>1979</v>
      </c>
      <c r="C397" s="35" t="s">
        <v>1980</v>
      </c>
      <c r="D397" s="36">
        <v>105</v>
      </c>
      <c r="E397" s="34" t="s">
        <v>1947</v>
      </c>
      <c r="F397" s="35" t="s">
        <v>58</v>
      </c>
      <c r="G397" s="42">
        <v>6555.85</v>
      </c>
      <c r="H397" s="37">
        <v>109.26</v>
      </c>
      <c r="I397" s="42">
        <v>6446.59</v>
      </c>
      <c r="J397" s="39" t="s">
        <v>1454</v>
      </c>
      <c r="K397" s="39" t="s">
        <v>553</v>
      </c>
      <c r="L397" s="36">
        <v>58</v>
      </c>
      <c r="M397" s="34" t="s">
        <v>554</v>
      </c>
      <c r="N397" s="34" t="s">
        <v>555</v>
      </c>
      <c r="O397" s="40" t="str">
        <f t="shared" si="54"/>
        <v>ПРИЧЕП ВАНТАЖНИЙ ПФ 01 "ФЕРМЕР" №Т 11751 АІ</v>
      </c>
      <c r="P397" s="40" t="s">
        <v>1981</v>
      </c>
      <c r="Q397" s="40" t="e">
        <v>#N/A</v>
      </c>
      <c r="R397" s="40" t="e">
        <v>#N/A</v>
      </c>
      <c r="S397" s="27" t="e">
        <f>VLOOKUP(C397,'Список ТЗ'!$B$2:$B$457,1,FALSE)</f>
        <v>#N/A</v>
      </c>
      <c r="T397" s="27" t="e">
        <f>VLOOKUP(C397,'Список ТЗ'!$B$2:$E$457,2,FALSE)</f>
        <v>#N/A</v>
      </c>
      <c r="U397" s="27" t="e">
        <f>VLOOKUP(C397,'Список ТЗ'!$B$2:$E$457,3,FALSE)</f>
        <v>#N/A</v>
      </c>
      <c r="X397" s="27" t="e">
        <f>VLOOKUP(C397,'Перелік до списання'!$B$2:$B$207,1,FALSE)</f>
        <v>#N/A</v>
      </c>
    </row>
    <row r="398" spans="1:24" ht="21.95" customHeight="1" x14ac:dyDescent="0.2">
      <c r="A398" s="33">
        <v>72728</v>
      </c>
      <c r="B398" s="34" t="s">
        <v>1982</v>
      </c>
      <c r="C398" s="35" t="s">
        <v>1983</v>
      </c>
      <c r="D398" s="36">
        <v>105</v>
      </c>
      <c r="E398" s="34" t="s">
        <v>1947</v>
      </c>
      <c r="F398" s="35" t="s">
        <v>58</v>
      </c>
      <c r="G398" s="42">
        <v>6812.53</v>
      </c>
      <c r="H398" s="37">
        <v>113.54</v>
      </c>
      <c r="I398" s="42">
        <v>6698.99</v>
      </c>
      <c r="J398" s="39" t="s">
        <v>1454</v>
      </c>
      <c r="K398" s="39" t="s">
        <v>553</v>
      </c>
      <c r="L398" s="36">
        <v>58</v>
      </c>
      <c r="M398" s="34" t="s">
        <v>554</v>
      </c>
      <c r="N398" s="34" t="s">
        <v>555</v>
      </c>
      <c r="O398" s="40" t="str">
        <f t="shared" si="54"/>
        <v>ПРИЧЕП ВАНТАЖНИЙ ПФ 01 "ФЕРМЕР"  №Т11750 АІ</v>
      </c>
      <c r="P398" s="40" t="s">
        <v>1984</v>
      </c>
      <c r="Q398" s="40" t="e">
        <v>#N/A</v>
      </c>
      <c r="R398" s="40" t="e">
        <v>#N/A</v>
      </c>
      <c r="S398" s="27" t="e">
        <f>VLOOKUP(C398,'Список ТЗ'!$B$2:$B$457,1,FALSE)</f>
        <v>#N/A</v>
      </c>
      <c r="T398" s="27" t="e">
        <f>VLOOKUP(C398,'Список ТЗ'!$B$2:$E$457,2,FALSE)</f>
        <v>#N/A</v>
      </c>
      <c r="U398" s="27" t="e">
        <f>VLOOKUP(C398,'Список ТЗ'!$B$2:$E$457,3,FALSE)</f>
        <v>#N/A</v>
      </c>
      <c r="X398" s="27" t="e">
        <f>VLOOKUP(C398,'Перелік до списання'!$B$2:$B$207,1,FALSE)</f>
        <v>#N/A</v>
      </c>
    </row>
    <row r="399" spans="1:24" ht="21.95" customHeight="1" x14ac:dyDescent="0.2">
      <c r="A399" s="33">
        <v>72729</v>
      </c>
      <c r="B399" s="34" t="s">
        <v>1985</v>
      </c>
      <c r="C399" s="35" t="s">
        <v>1986</v>
      </c>
      <c r="D399" s="36">
        <v>105</v>
      </c>
      <c r="E399" s="34" t="s">
        <v>1947</v>
      </c>
      <c r="F399" s="35" t="s">
        <v>58</v>
      </c>
      <c r="G399" s="42">
        <v>6427.51</v>
      </c>
      <c r="H399" s="37">
        <v>107.13</v>
      </c>
      <c r="I399" s="42">
        <v>6320.38</v>
      </c>
      <c r="J399" s="39" t="s">
        <v>1454</v>
      </c>
      <c r="K399" s="39" t="s">
        <v>553</v>
      </c>
      <c r="L399" s="36">
        <v>58</v>
      </c>
      <c r="M399" s="34" t="s">
        <v>554</v>
      </c>
      <c r="N399" s="34" t="s">
        <v>555</v>
      </c>
      <c r="O399" s="40" t="str">
        <f t="shared" si="54"/>
        <v>ПРИЧЕП ВАНТАЖНИЙ ПФ 01 "ФЕРМЕР" №Т 11746 АІ</v>
      </c>
      <c r="P399" s="40" t="s">
        <v>1987</v>
      </c>
      <c r="Q399" s="40" t="e">
        <v>#N/A</v>
      </c>
      <c r="R399" s="40" t="e">
        <v>#N/A</v>
      </c>
      <c r="S399" s="27" t="e">
        <f>VLOOKUP(C399,'Список ТЗ'!$B$2:$B$457,1,FALSE)</f>
        <v>#N/A</v>
      </c>
      <c r="T399" s="27" t="e">
        <f>VLOOKUP(C399,'Список ТЗ'!$B$2:$E$457,2,FALSE)</f>
        <v>#N/A</v>
      </c>
      <c r="U399" s="27" t="e">
        <f>VLOOKUP(C399,'Список ТЗ'!$B$2:$E$457,3,FALSE)</f>
        <v>#N/A</v>
      </c>
      <c r="X399" s="27" t="e">
        <f>VLOOKUP(C399,'Перелік до списання'!$B$2:$B$207,1,FALSE)</f>
        <v>#N/A</v>
      </c>
    </row>
    <row r="400" spans="1:24" ht="21.95" customHeight="1" x14ac:dyDescent="0.2">
      <c r="A400" s="33">
        <v>72730</v>
      </c>
      <c r="B400" s="34" t="s">
        <v>1988</v>
      </c>
      <c r="C400" s="35" t="s">
        <v>1989</v>
      </c>
      <c r="D400" s="36">
        <v>105</v>
      </c>
      <c r="E400" s="34" t="s">
        <v>1947</v>
      </c>
      <c r="F400" s="35" t="s">
        <v>58</v>
      </c>
      <c r="G400" s="42">
        <v>6491.68</v>
      </c>
      <c r="H400" s="37">
        <v>108.19</v>
      </c>
      <c r="I400" s="42">
        <v>6383.49</v>
      </c>
      <c r="J400" s="39" t="s">
        <v>1454</v>
      </c>
      <c r="K400" s="39" t="s">
        <v>553</v>
      </c>
      <c r="L400" s="36">
        <v>58</v>
      </c>
      <c r="M400" s="34" t="s">
        <v>554</v>
      </c>
      <c r="N400" s="34" t="s">
        <v>555</v>
      </c>
      <c r="O400" s="40" t="str">
        <f t="shared" si="54"/>
        <v>ПРИЧЕП ВАНТАЖНИЙ ПФ 01 "ФЕРМЕР" № Т 11752  АІ</v>
      </c>
      <c r="P400" s="40" t="s">
        <v>1990</v>
      </c>
      <c r="Q400" s="40" t="e">
        <v>#N/A</v>
      </c>
      <c r="R400" s="40" t="e">
        <v>#N/A</v>
      </c>
      <c r="S400" s="27" t="e">
        <f>VLOOKUP(C400,'Список ТЗ'!$B$2:$B$457,1,FALSE)</f>
        <v>#N/A</v>
      </c>
      <c r="T400" s="27" t="e">
        <f>VLOOKUP(C400,'Список ТЗ'!$B$2:$E$457,2,FALSE)</f>
        <v>#N/A</v>
      </c>
      <c r="U400" s="27" t="e">
        <f>VLOOKUP(C400,'Список ТЗ'!$B$2:$E$457,3,FALSE)</f>
        <v>#N/A</v>
      </c>
      <c r="X400" s="27" t="e">
        <f>VLOOKUP(C400,'Перелік до списання'!$B$2:$B$207,1,FALSE)</f>
        <v>#N/A</v>
      </c>
    </row>
    <row r="401" spans="1:24" ht="21.95" customHeight="1" x14ac:dyDescent="0.2">
      <c r="A401" s="33">
        <v>72731</v>
      </c>
      <c r="B401" s="34" t="s">
        <v>1991</v>
      </c>
      <c r="C401" s="35" t="s">
        <v>1992</v>
      </c>
      <c r="D401" s="36">
        <v>105</v>
      </c>
      <c r="E401" s="34" t="s">
        <v>1947</v>
      </c>
      <c r="F401" s="35" t="s">
        <v>58</v>
      </c>
      <c r="G401" s="42">
        <v>5657.48</v>
      </c>
      <c r="H401" s="37">
        <v>94.29</v>
      </c>
      <c r="I401" s="42">
        <v>5563.19</v>
      </c>
      <c r="J401" s="39" t="s">
        <v>1454</v>
      </c>
      <c r="K401" s="39" t="s">
        <v>553</v>
      </c>
      <c r="L401" s="36">
        <v>58</v>
      </c>
      <c r="M401" s="34" t="s">
        <v>554</v>
      </c>
      <c r="N401" s="34" t="s">
        <v>555</v>
      </c>
      <c r="O401" s="40" t="str">
        <f t="shared" si="54"/>
        <v>ПРИЧЕП ВАНТАЖНИЙ ПФ 01 "ФЕРМЕР" (№ Т 11753 АІ)</v>
      </c>
      <c r="P401" s="40" t="s">
        <v>1993</v>
      </c>
      <c r="Q401" s="40" t="e">
        <v>#N/A</v>
      </c>
      <c r="R401" s="40" t="e">
        <v>#N/A</v>
      </c>
      <c r="S401" s="27" t="e">
        <f>VLOOKUP(C401,'Список ТЗ'!$B$2:$B$457,1,FALSE)</f>
        <v>#N/A</v>
      </c>
      <c r="T401" s="27" t="e">
        <f>VLOOKUP(C401,'Список ТЗ'!$B$2:$E$457,2,FALSE)</f>
        <v>#N/A</v>
      </c>
      <c r="U401" s="27" t="e">
        <f>VLOOKUP(C401,'Список ТЗ'!$B$2:$E$457,3,FALSE)</f>
        <v>#N/A</v>
      </c>
      <c r="X401" s="27" t="e">
        <f>VLOOKUP(C401,'Перелік до списання'!$B$2:$B$207,1,FALSE)</f>
        <v>#N/A</v>
      </c>
    </row>
    <row r="402" spans="1:24" ht="33" customHeight="1" x14ac:dyDescent="0.2">
      <c r="A402" s="33">
        <v>72732</v>
      </c>
      <c r="B402" s="34" t="s">
        <v>1994</v>
      </c>
      <c r="C402" s="35" t="s">
        <v>1995</v>
      </c>
      <c r="D402" s="36">
        <v>105</v>
      </c>
      <c r="E402" s="34" t="s">
        <v>1947</v>
      </c>
      <c r="F402" s="35" t="s">
        <v>58</v>
      </c>
      <c r="G402" s="43">
        <v>5593.3</v>
      </c>
      <c r="H402" s="37">
        <v>93.22</v>
      </c>
      <c r="I402" s="42">
        <v>5500.08</v>
      </c>
      <c r="J402" s="39" t="s">
        <v>1454</v>
      </c>
      <c r="K402" s="39" t="s">
        <v>553</v>
      </c>
      <c r="L402" s="36">
        <v>58</v>
      </c>
      <c r="M402" s="34" t="s">
        <v>554</v>
      </c>
      <c r="N402" s="34" t="s">
        <v>555</v>
      </c>
      <c r="O402" s="40" t="str">
        <f t="shared" si="54"/>
        <v>ПРИЧЕП ВАНТАЖНИЙ ПФ 01 "ФЕРМЕР"  (№ Т 11754 АІ)</v>
      </c>
      <c r="P402" s="40" t="s">
        <v>1996</v>
      </c>
      <c r="Q402" s="40" t="e">
        <v>#N/A</v>
      </c>
      <c r="R402" s="40" t="e">
        <v>#N/A</v>
      </c>
      <c r="S402" s="27" t="e">
        <f>VLOOKUP(C402,'Список ТЗ'!$B$2:$B$457,1,FALSE)</f>
        <v>#N/A</v>
      </c>
      <c r="T402" s="27" t="e">
        <f>VLOOKUP(C402,'Список ТЗ'!$B$2:$E$457,2,FALSE)</f>
        <v>#N/A</v>
      </c>
      <c r="U402" s="27" t="e">
        <f>VLOOKUP(C402,'Список ТЗ'!$B$2:$E$457,3,FALSE)</f>
        <v>#N/A</v>
      </c>
      <c r="X402" s="27" t="e">
        <f>VLOOKUP(C402,'Перелік до списання'!$B$2:$B$207,1,FALSE)</f>
        <v>#N/A</v>
      </c>
    </row>
    <row r="403" spans="1:24" ht="21.95" customHeight="1" x14ac:dyDescent="0.2">
      <c r="A403" s="33">
        <v>72733</v>
      </c>
      <c r="B403" s="34" t="s">
        <v>1997</v>
      </c>
      <c r="C403" s="35" t="s">
        <v>1998</v>
      </c>
      <c r="D403" s="36">
        <v>105</v>
      </c>
      <c r="E403" s="34" t="s">
        <v>1947</v>
      </c>
      <c r="F403" s="35" t="s">
        <v>58</v>
      </c>
      <c r="G403" s="42">
        <v>6363.34</v>
      </c>
      <c r="H403" s="37">
        <v>106.06</v>
      </c>
      <c r="I403" s="42">
        <v>6257.28</v>
      </c>
      <c r="J403" s="39" t="s">
        <v>1454</v>
      </c>
      <c r="K403" s="39" t="s">
        <v>553</v>
      </c>
      <c r="L403" s="36">
        <v>58</v>
      </c>
      <c r="M403" s="34" t="s">
        <v>554</v>
      </c>
      <c r="N403" s="34" t="s">
        <v>555</v>
      </c>
      <c r="O403" s="40" t="str">
        <f t="shared" si="54"/>
        <v>ПРИЧЕП ВАНТАЖНИЙ ПФ 01 "ФЕРМЕР" № Т 11759 АІ</v>
      </c>
      <c r="P403" s="40" t="s">
        <v>1999</v>
      </c>
      <c r="Q403" s="40" t="e">
        <v>#N/A</v>
      </c>
      <c r="R403" s="40" t="e">
        <v>#N/A</v>
      </c>
      <c r="S403" s="27" t="e">
        <f>VLOOKUP(C403,'Список ТЗ'!$B$2:$B$457,1,FALSE)</f>
        <v>#N/A</v>
      </c>
      <c r="T403" s="27" t="e">
        <f>VLOOKUP(C403,'Список ТЗ'!$B$2:$E$457,2,FALSE)</f>
        <v>#N/A</v>
      </c>
      <c r="U403" s="27" t="e">
        <f>VLOOKUP(C403,'Список ТЗ'!$B$2:$E$457,3,FALSE)</f>
        <v>#N/A</v>
      </c>
      <c r="X403" s="27" t="e">
        <f>VLOOKUP(C403,'Перелік до списання'!$B$2:$B$207,1,FALSE)</f>
        <v>#N/A</v>
      </c>
    </row>
    <row r="404" spans="1:24" ht="21.95" customHeight="1" x14ac:dyDescent="0.2">
      <c r="A404" s="33">
        <v>72734</v>
      </c>
      <c r="B404" s="34" t="s">
        <v>2000</v>
      </c>
      <c r="C404" s="35" t="s">
        <v>2001</v>
      </c>
      <c r="D404" s="36">
        <v>105</v>
      </c>
      <c r="E404" s="34" t="s">
        <v>1947</v>
      </c>
      <c r="F404" s="35" t="s">
        <v>58</v>
      </c>
      <c r="G404" s="42">
        <v>6812.53</v>
      </c>
      <c r="H404" s="37">
        <v>113.54</v>
      </c>
      <c r="I404" s="42">
        <v>6698.99</v>
      </c>
      <c r="J404" s="39" t="s">
        <v>1454</v>
      </c>
      <c r="K404" s="39" t="s">
        <v>553</v>
      </c>
      <c r="L404" s="36">
        <v>58</v>
      </c>
      <c r="M404" s="34" t="s">
        <v>554</v>
      </c>
      <c r="N404" s="34" t="s">
        <v>555</v>
      </c>
      <c r="O404" s="40" t="str">
        <f t="shared" si="54"/>
        <v>ПРИЧЕП ВАНТАЖНИЙ ПФ 01 "ФЕРМЕР" (№ Т 11748 АІ)</v>
      </c>
      <c r="P404" s="40" t="s">
        <v>2002</v>
      </c>
      <c r="Q404" s="40" t="e">
        <v>#N/A</v>
      </c>
      <c r="R404" s="40" t="e">
        <v>#N/A</v>
      </c>
      <c r="S404" s="27" t="e">
        <f>VLOOKUP(C404,'Список ТЗ'!$B$2:$B$457,1,FALSE)</f>
        <v>#N/A</v>
      </c>
      <c r="T404" s="27" t="e">
        <f>VLOOKUP(C404,'Список ТЗ'!$B$2:$E$457,2,FALSE)</f>
        <v>#N/A</v>
      </c>
      <c r="U404" s="27" t="e">
        <f>VLOOKUP(C404,'Список ТЗ'!$B$2:$E$457,3,FALSE)</f>
        <v>#N/A</v>
      </c>
      <c r="X404" s="27" t="e">
        <f>VLOOKUP(C404,'Перелік до списання'!$B$2:$B$207,1,FALSE)</f>
        <v>#N/A</v>
      </c>
    </row>
    <row r="405" spans="1:24" ht="56.1" customHeight="1" x14ac:dyDescent="0.2">
      <c r="A405" s="33">
        <v>72740</v>
      </c>
      <c r="B405" s="34" t="s">
        <v>2003</v>
      </c>
      <c r="C405" s="35" t="s">
        <v>2004</v>
      </c>
      <c r="D405" s="36">
        <v>105</v>
      </c>
      <c r="E405" s="34" t="s">
        <v>1947</v>
      </c>
      <c r="F405" s="35" t="s">
        <v>58</v>
      </c>
      <c r="G405" s="42">
        <v>329787.92</v>
      </c>
      <c r="H405" s="42">
        <v>5496.47</v>
      </c>
      <c r="I405" s="42">
        <v>324291.45</v>
      </c>
      <c r="J405" s="39" t="s">
        <v>2005</v>
      </c>
      <c r="K405" s="39" t="s">
        <v>553</v>
      </c>
      <c r="L405" s="36">
        <v>58</v>
      </c>
      <c r="M405" s="34" t="s">
        <v>554</v>
      </c>
      <c r="N405" s="34" t="s">
        <v>555</v>
      </c>
      <c r="O405" s="40" t="str">
        <f t="shared" si="54"/>
        <v>Трактор колісний тягового класу 1,4-1,8т ( в т.ч. агрегат зварювальний двоп1 ОСтовий АП-21) 19706 АІ</v>
      </c>
      <c r="P405" s="40" t="s">
        <v>2006</v>
      </c>
      <c r="Q405" s="40" t="e">
        <v>#N/A</v>
      </c>
      <c r="R405" s="40" t="e">
        <v>#N/A</v>
      </c>
      <c r="S405" s="27" t="e">
        <f>VLOOKUP(C405,'Список ТЗ'!$B$2:$B$457,1,FALSE)</f>
        <v>#N/A</v>
      </c>
      <c r="T405" s="27" t="e">
        <f>VLOOKUP(C405,'Список ТЗ'!$B$2:$E$457,2,FALSE)</f>
        <v>#N/A</v>
      </c>
      <c r="U405" s="27" t="e">
        <f>VLOOKUP(C405,'Список ТЗ'!$B$2:$E$457,3,FALSE)</f>
        <v>#N/A</v>
      </c>
      <c r="X405" s="27" t="e">
        <f>VLOOKUP(C405,'Перелік до списання'!$B$2:$B$207,1,FALSE)</f>
        <v>#N/A</v>
      </c>
    </row>
    <row r="406" spans="1:24" ht="56.1" customHeight="1" x14ac:dyDescent="0.2">
      <c r="A406" s="33">
        <v>72749</v>
      </c>
      <c r="B406" s="34" t="s">
        <v>2007</v>
      </c>
      <c r="C406" s="35" t="s">
        <v>2008</v>
      </c>
      <c r="D406" s="36">
        <v>105</v>
      </c>
      <c r="E406" s="34" t="s">
        <v>1947</v>
      </c>
      <c r="F406" s="35" t="s">
        <v>58</v>
      </c>
      <c r="G406" s="42">
        <v>329787.92</v>
      </c>
      <c r="H406" s="42">
        <v>5496.47</v>
      </c>
      <c r="I406" s="42">
        <v>324291.45</v>
      </c>
      <c r="J406" s="39" t="s">
        <v>2005</v>
      </c>
      <c r="K406" s="39" t="s">
        <v>553</v>
      </c>
      <c r="L406" s="36">
        <v>58</v>
      </c>
      <c r="M406" s="34" t="s">
        <v>554</v>
      </c>
      <c r="N406" s="34" t="s">
        <v>555</v>
      </c>
      <c r="O406" s="40" t="str">
        <f t="shared" si="54"/>
        <v>Трактор колісний тягового класу 1,4-1,8т ( в т.ч. агрегат зварювальний двоп1 ОСтовий АП-21) 19772 АІ</v>
      </c>
      <c r="P406" s="40" t="s">
        <v>2009</v>
      </c>
      <c r="Q406" s="40" t="e">
        <v>#N/A</v>
      </c>
      <c r="R406" s="40" t="e">
        <v>#N/A</v>
      </c>
      <c r="S406" s="27" t="e">
        <f>VLOOKUP(C406,'Список ТЗ'!$B$2:$B$457,1,FALSE)</f>
        <v>#N/A</v>
      </c>
      <c r="T406" s="27" t="e">
        <f>VLOOKUP(C406,'Список ТЗ'!$B$2:$E$457,2,FALSE)</f>
        <v>#N/A</v>
      </c>
      <c r="U406" s="27" t="e">
        <f>VLOOKUP(C406,'Список ТЗ'!$B$2:$E$457,3,FALSE)</f>
        <v>#N/A</v>
      </c>
      <c r="X406" s="27" t="e">
        <f>VLOOKUP(C406,'Перелік до списання'!$B$2:$B$207,1,FALSE)</f>
        <v>#N/A</v>
      </c>
    </row>
    <row r="407" spans="1:24" ht="33" customHeight="1" x14ac:dyDescent="0.2">
      <c r="A407" s="33">
        <v>80194</v>
      </c>
      <c r="B407" s="34" t="s">
        <v>2010</v>
      </c>
      <c r="C407" s="35" t="s">
        <v>2011</v>
      </c>
      <c r="D407" s="36">
        <v>105</v>
      </c>
      <c r="E407" s="34" t="s">
        <v>1947</v>
      </c>
      <c r="F407" s="35" t="s">
        <v>58</v>
      </c>
      <c r="G407" s="42">
        <v>8512.18</v>
      </c>
      <c r="H407" s="37">
        <v>70.930000000000007</v>
      </c>
      <c r="I407" s="42">
        <v>8441.25</v>
      </c>
      <c r="J407" s="39" t="s">
        <v>577</v>
      </c>
      <c r="K407" s="39" t="s">
        <v>553</v>
      </c>
      <c r="L407" s="36">
        <v>118</v>
      </c>
      <c r="M407" s="34" t="s">
        <v>554</v>
      </c>
      <c r="N407" s="34" t="s">
        <v>555</v>
      </c>
      <c r="O407" s="40" t="str">
        <f t="shared" si="54"/>
        <v>Автономний опалювач ГАЗ-3309 ТК-G-3309 держ. № АА 2276 ХВ</v>
      </c>
      <c r="P407" s="40" t="s">
        <v>2012</v>
      </c>
      <c r="Q407" s="40" t="e">
        <v>#N/A</v>
      </c>
      <c r="R407" s="40" t="e">
        <v>#N/A</v>
      </c>
      <c r="S407" s="27" t="e">
        <f>VLOOKUP(C407,'Список ТЗ'!$B$2:$B$457,1,FALSE)</f>
        <v>#N/A</v>
      </c>
      <c r="T407" s="27" t="e">
        <f>VLOOKUP(C407,'Список ТЗ'!$B$2:$E$457,2,FALSE)</f>
        <v>#N/A</v>
      </c>
      <c r="U407" s="27" t="e">
        <f>VLOOKUP(C407,'Список ТЗ'!$B$2:$E$457,3,FALSE)</f>
        <v>#N/A</v>
      </c>
      <c r="X407" s="27" t="e">
        <f>VLOOKUP(C407,'Перелік до списання'!$B$2:$B$207,1,FALSE)</f>
        <v>#N/A</v>
      </c>
    </row>
    <row r="408" spans="1:24" ht="33" customHeight="1" x14ac:dyDescent="0.2">
      <c r="A408" s="33">
        <v>80195</v>
      </c>
      <c r="B408" s="34" t="s">
        <v>2013</v>
      </c>
      <c r="C408" s="35" t="s">
        <v>2014</v>
      </c>
      <c r="D408" s="36">
        <v>105</v>
      </c>
      <c r="E408" s="34" t="s">
        <v>1947</v>
      </c>
      <c r="F408" s="35" t="s">
        <v>58</v>
      </c>
      <c r="G408" s="42">
        <v>3293.52</v>
      </c>
      <c r="H408" s="37">
        <v>27.45</v>
      </c>
      <c r="I408" s="42">
        <v>3266.07</v>
      </c>
      <c r="J408" s="39" t="s">
        <v>451</v>
      </c>
      <c r="K408" s="39" t="s">
        <v>553</v>
      </c>
      <c r="L408" s="36">
        <v>118</v>
      </c>
      <c r="M408" s="34" t="s">
        <v>554</v>
      </c>
      <c r="N408" s="34" t="s">
        <v>555</v>
      </c>
      <c r="O408" s="40" t="str">
        <f t="shared" si="54"/>
        <v>Автономний обігрівач на Автомобіль  спец. Газ-3309  №АА 7436 ТР</v>
      </c>
      <c r="P408" s="40" t="s">
        <v>2015</v>
      </c>
      <c r="Q408" s="40" t="e">
        <v>#N/A</v>
      </c>
      <c r="R408" s="40" t="e">
        <v>#N/A</v>
      </c>
      <c r="S408" s="27" t="e">
        <f>VLOOKUP(C408,'Список ТЗ'!$B$2:$B$457,1,FALSE)</f>
        <v>#N/A</v>
      </c>
      <c r="T408" s="27" t="e">
        <f>VLOOKUP(C408,'Список ТЗ'!$B$2:$E$457,2,FALSE)</f>
        <v>#N/A</v>
      </c>
      <c r="U408" s="27" t="e">
        <f>VLOOKUP(C408,'Список ТЗ'!$B$2:$E$457,3,FALSE)</f>
        <v>#N/A</v>
      </c>
      <c r="X408" s="27" t="e">
        <f>VLOOKUP(C408,'Перелік до списання'!$B$2:$B$207,1,FALSE)</f>
        <v>#N/A</v>
      </c>
    </row>
    <row r="409" spans="1:24" ht="33" customHeight="1" x14ac:dyDescent="0.2">
      <c r="A409" s="33">
        <v>137013</v>
      </c>
      <c r="B409" s="34" t="s">
        <v>2016</v>
      </c>
      <c r="C409" s="35" t="s">
        <v>2017</v>
      </c>
      <c r="D409" s="36">
        <v>105</v>
      </c>
      <c r="E409" s="34" t="s">
        <v>1947</v>
      </c>
      <c r="F409" s="35" t="s">
        <v>58</v>
      </c>
      <c r="G409" s="42">
        <v>437278.82</v>
      </c>
      <c r="H409" s="42">
        <v>7052.88</v>
      </c>
      <c r="I409" s="42">
        <v>430225.94</v>
      </c>
      <c r="J409" s="39" t="s">
        <v>634</v>
      </c>
      <c r="K409" s="39" t="s">
        <v>553</v>
      </c>
      <c r="L409" s="36">
        <v>60</v>
      </c>
      <c r="M409" s="34" t="s">
        <v>554</v>
      </c>
      <c r="N409" s="34" t="s">
        <v>555</v>
      </c>
      <c r="O409" s="40" t="str">
        <f t="shared" si="54"/>
        <v>АВТОМОБІЛЬ СПЕЦ. ГАЗ-3309 ТК-G-3309 держ. № АА 2276 ХВ</v>
      </c>
      <c r="P409" s="40" t="s">
        <v>2018</v>
      </c>
      <c r="Q409" s="40" t="e">
        <v>#N/A</v>
      </c>
      <c r="R409" s="40" t="e">
        <v>#N/A</v>
      </c>
      <c r="S409" s="27" t="e">
        <f>VLOOKUP(C409,'Список ТЗ'!$B$2:$B$457,1,FALSE)</f>
        <v>#N/A</v>
      </c>
      <c r="T409" s="27" t="e">
        <f>VLOOKUP(C409,'Список ТЗ'!$B$2:$E$457,2,FALSE)</f>
        <v>#N/A</v>
      </c>
      <c r="U409" s="27" t="e">
        <f>VLOOKUP(C409,'Список ТЗ'!$B$2:$E$457,3,FALSE)</f>
        <v>#N/A</v>
      </c>
      <c r="X409" s="27" t="e">
        <f>VLOOKUP(C409,'Перелік до списання'!$B$2:$B$207,1,FALSE)</f>
        <v>#N/A</v>
      </c>
    </row>
    <row r="410" spans="1:24" ht="33" customHeight="1" x14ac:dyDescent="0.2">
      <c r="A410" s="33">
        <v>137014</v>
      </c>
      <c r="B410" s="34" t="s">
        <v>2019</v>
      </c>
      <c r="C410" s="35" t="s">
        <v>2020</v>
      </c>
      <c r="D410" s="36">
        <v>105</v>
      </c>
      <c r="E410" s="34" t="s">
        <v>1947</v>
      </c>
      <c r="F410" s="35" t="s">
        <v>58</v>
      </c>
      <c r="G410" s="42">
        <v>897028.82</v>
      </c>
      <c r="H410" s="42">
        <v>14468.21</v>
      </c>
      <c r="I410" s="42">
        <v>882560.61</v>
      </c>
      <c r="J410" s="39" t="s">
        <v>567</v>
      </c>
      <c r="K410" s="39" t="s">
        <v>553</v>
      </c>
      <c r="L410" s="36">
        <v>60</v>
      </c>
      <c r="M410" s="34" t="s">
        <v>554</v>
      </c>
      <c r="N410" s="34" t="s">
        <v>555</v>
      </c>
      <c r="O410" s="40" t="str">
        <f t="shared" si="54"/>
        <v>АВТОКРАН КС-45729-4-02 НА ШАСІ МАЗ-5337А2 № АА 7406 ТР</v>
      </c>
      <c r="P410" s="40" t="s">
        <v>2021</v>
      </c>
      <c r="Q410" s="40" t="e">
        <v>#N/A</v>
      </c>
      <c r="R410" s="40" t="e">
        <v>#N/A</v>
      </c>
      <c r="S410" s="27" t="e">
        <f>VLOOKUP(C410,'Список ТЗ'!$B$2:$B$457,1,FALSE)</f>
        <v>#N/A</v>
      </c>
      <c r="T410" s="27" t="e">
        <f>VLOOKUP(C410,'Список ТЗ'!$B$2:$E$457,2,FALSE)</f>
        <v>#N/A</v>
      </c>
      <c r="U410" s="27" t="e">
        <f>VLOOKUP(C410,'Список ТЗ'!$B$2:$E$457,3,FALSE)</f>
        <v>#N/A</v>
      </c>
      <c r="X410" s="27" t="e">
        <f>VLOOKUP(C410,'Перелік до списання'!$B$2:$B$207,1,FALSE)</f>
        <v>#N/A</v>
      </c>
    </row>
    <row r="411" spans="1:24" ht="33" customHeight="1" x14ac:dyDescent="0.2">
      <c r="A411" s="33">
        <v>137015</v>
      </c>
      <c r="B411" s="34" t="s">
        <v>2022</v>
      </c>
      <c r="C411" s="35" t="s">
        <v>2023</v>
      </c>
      <c r="D411" s="36">
        <v>105</v>
      </c>
      <c r="E411" s="34" t="s">
        <v>1947</v>
      </c>
      <c r="F411" s="35" t="s">
        <v>58</v>
      </c>
      <c r="G411" s="42">
        <v>85695.82</v>
      </c>
      <c r="H411" s="42">
        <v>1428.26</v>
      </c>
      <c r="I411" s="42">
        <v>84267.56</v>
      </c>
      <c r="J411" s="39" t="s">
        <v>449</v>
      </c>
      <c r="K411" s="39" t="s">
        <v>553</v>
      </c>
      <c r="L411" s="36">
        <v>58</v>
      </c>
      <c r="M411" s="34" t="s">
        <v>554</v>
      </c>
      <c r="N411" s="34" t="s">
        <v>555</v>
      </c>
      <c r="O411" s="40" t="str">
        <f t="shared" si="54"/>
        <v>ГАЗ-2705 вант.спец.авар.№АА 2256 ХВ</v>
      </c>
      <c r="P411" s="40" t="s">
        <v>2024</v>
      </c>
      <c r="Q411" s="40" t="s">
        <v>2025</v>
      </c>
      <c r="R411" s="40" t="s">
        <v>2026</v>
      </c>
      <c r="S411" s="27" t="str">
        <f>VLOOKUP(C411,'Список ТЗ'!$B$2:$E$457,4,FALSE)</f>
        <v>ГАЗ-2705</v>
      </c>
      <c r="T411" s="27" t="str">
        <f>VLOOKUP(C411,'Список ТЗ'!$B$2:$E$457,2,FALSE)</f>
        <v>АА 2256 ХВ</v>
      </c>
      <c r="U411" s="27" t="str">
        <f>VLOOKUP(C411,'Список ТЗ'!$B$2:$E$457,3,FALSE)</f>
        <v>АА 2633 КХ</v>
      </c>
      <c r="V411" s="27">
        <f t="shared" ref="V411:V416" si="55">SEARCH(Q411,P411)</f>
        <v>25</v>
      </c>
      <c r="W411" s="27">
        <f t="shared" ref="W411:W416" si="56">LEN(Q411)</f>
        <v>8</v>
      </c>
      <c r="X411" s="27" t="e">
        <f>VLOOKUP(C411,'Перелік до списання'!$B$2:$B$207,1,FALSE)</f>
        <v>#N/A</v>
      </c>
    </row>
    <row r="412" spans="1:24" ht="33" customHeight="1" x14ac:dyDescent="0.2">
      <c r="A412" s="33">
        <v>137016</v>
      </c>
      <c r="B412" s="34" t="s">
        <v>2027</v>
      </c>
      <c r="C412" s="35" t="s">
        <v>2028</v>
      </c>
      <c r="D412" s="36">
        <v>105</v>
      </c>
      <c r="E412" s="34" t="s">
        <v>1947</v>
      </c>
      <c r="F412" s="35" t="s">
        <v>58</v>
      </c>
      <c r="G412" s="42">
        <v>91195.82</v>
      </c>
      <c r="H412" s="42">
        <v>1519.93</v>
      </c>
      <c r="I412" s="42">
        <v>89675.89</v>
      </c>
      <c r="J412" s="39" t="s">
        <v>449</v>
      </c>
      <c r="K412" s="39" t="s">
        <v>553</v>
      </c>
      <c r="L412" s="36">
        <v>58</v>
      </c>
      <c r="M412" s="34" t="s">
        <v>554</v>
      </c>
      <c r="N412" s="34" t="s">
        <v>555</v>
      </c>
      <c r="O412" s="40" t="str">
        <f t="shared" si="54"/>
        <v>ГАЗ-2705 вант.спец.авар.№АА 7465 ТР</v>
      </c>
      <c r="P412" s="40" t="s">
        <v>2029</v>
      </c>
      <c r="Q412" s="40" t="s">
        <v>2030</v>
      </c>
      <c r="R412" s="40" t="s">
        <v>2031</v>
      </c>
      <c r="S412" s="27" t="str">
        <f>VLOOKUP(C412,'Список ТЗ'!$B$2:$E$457,4,FALSE)</f>
        <v>ГАЗ-2705</v>
      </c>
      <c r="T412" s="27" t="str">
        <f>VLOOKUP(C412,'Список ТЗ'!$B$2:$E$457,2,FALSE)</f>
        <v>АА 7465 ТР</v>
      </c>
      <c r="U412" s="27" t="str">
        <f>VLOOKUP(C412,'Список ТЗ'!$B$2:$E$457,3,FALSE)</f>
        <v>АА 2634 КХ</v>
      </c>
      <c r="V412" s="27">
        <f t="shared" si="55"/>
        <v>25</v>
      </c>
      <c r="W412" s="27">
        <f t="shared" si="56"/>
        <v>8</v>
      </c>
      <c r="X412" s="27" t="e">
        <f>VLOOKUP(C412,'Перелік до списання'!$B$2:$B$207,1,FALSE)</f>
        <v>#N/A</v>
      </c>
    </row>
    <row r="413" spans="1:24" ht="33" customHeight="1" x14ac:dyDescent="0.2">
      <c r="A413" s="33">
        <v>137017</v>
      </c>
      <c r="B413" s="34" t="s">
        <v>2032</v>
      </c>
      <c r="C413" s="35" t="s">
        <v>2033</v>
      </c>
      <c r="D413" s="36">
        <v>105</v>
      </c>
      <c r="E413" s="34" t="s">
        <v>1947</v>
      </c>
      <c r="F413" s="35" t="s">
        <v>58</v>
      </c>
      <c r="G413" s="42">
        <v>85696.14</v>
      </c>
      <c r="H413" s="42">
        <v>1428.27</v>
      </c>
      <c r="I413" s="42">
        <v>84267.87</v>
      </c>
      <c r="J413" s="39" t="s">
        <v>680</v>
      </c>
      <c r="K413" s="39" t="s">
        <v>553</v>
      </c>
      <c r="L413" s="36">
        <v>58</v>
      </c>
      <c r="M413" s="34" t="s">
        <v>554</v>
      </c>
      <c r="N413" s="34" t="s">
        <v>555</v>
      </c>
      <c r="O413" s="40" t="str">
        <f t="shared" si="54"/>
        <v>ГАЗ-2705 вант.спец.авар.№АА 9176 ТХ</v>
      </c>
      <c r="P413" s="40" t="s">
        <v>2034</v>
      </c>
      <c r="Q413" s="40" t="s">
        <v>2035</v>
      </c>
      <c r="R413" s="40" t="s">
        <v>2036</v>
      </c>
      <c r="S413" s="27" t="str">
        <f>VLOOKUP(C413,'Список ТЗ'!$B$2:$E$457,4,FALSE)</f>
        <v>ГАЗ-2705</v>
      </c>
      <c r="T413" s="27" t="str">
        <f>VLOOKUP(C413,'Список ТЗ'!$B$2:$E$457,2,FALSE)</f>
        <v>АА 9176 ТХ</v>
      </c>
      <c r="U413" s="27" t="str">
        <f>VLOOKUP(C413,'Список ТЗ'!$B$2:$E$457,3,FALSE)</f>
        <v>АА 7690 ОМ</v>
      </c>
      <c r="V413" s="27">
        <f t="shared" si="55"/>
        <v>25</v>
      </c>
      <c r="W413" s="27">
        <f t="shared" si="56"/>
        <v>8</v>
      </c>
      <c r="X413" s="27" t="e">
        <f>VLOOKUP(C413,'Перелік до списання'!$B$2:$B$207,1,FALSE)</f>
        <v>#N/A</v>
      </c>
    </row>
    <row r="414" spans="1:24" ht="33" customHeight="1" x14ac:dyDescent="0.2">
      <c r="A414" s="33">
        <v>137018</v>
      </c>
      <c r="B414" s="34" t="s">
        <v>2037</v>
      </c>
      <c r="C414" s="35" t="s">
        <v>2038</v>
      </c>
      <c r="D414" s="36">
        <v>105</v>
      </c>
      <c r="E414" s="34" t="s">
        <v>1947</v>
      </c>
      <c r="F414" s="35" t="s">
        <v>58</v>
      </c>
      <c r="G414" s="42">
        <v>80278.820000000007</v>
      </c>
      <c r="H414" s="42">
        <v>1337.98</v>
      </c>
      <c r="I414" s="42">
        <v>78940.84</v>
      </c>
      <c r="J414" s="39" t="s">
        <v>680</v>
      </c>
      <c r="K414" s="39" t="s">
        <v>553</v>
      </c>
      <c r="L414" s="36">
        <v>58</v>
      </c>
      <c r="M414" s="34" t="s">
        <v>554</v>
      </c>
      <c r="N414" s="34" t="s">
        <v>555</v>
      </c>
      <c r="O414" s="40" t="str">
        <f t="shared" si="54"/>
        <v>ГАЗ-2705 вант.спец.авар.№АА 9173 ТХ</v>
      </c>
      <c r="P414" s="40" t="s">
        <v>2039</v>
      </c>
      <c r="Q414" s="40" t="s">
        <v>2040</v>
      </c>
      <c r="R414" s="40" t="s">
        <v>2041</v>
      </c>
      <c r="S414" s="27" t="str">
        <f>VLOOKUP(C414,'Список ТЗ'!$B$2:$E$457,4,FALSE)</f>
        <v>ГАЗ-2705</v>
      </c>
      <c r="T414" s="27" t="str">
        <f>VLOOKUP(C414,'Список ТЗ'!$B$2:$E$457,2,FALSE)</f>
        <v>АА 9173 ТХ</v>
      </c>
      <c r="U414" s="27" t="str">
        <f>VLOOKUP(C414,'Список ТЗ'!$B$2:$E$457,3,FALSE)</f>
        <v>АА 7789 ОМ</v>
      </c>
      <c r="V414" s="27">
        <f t="shared" si="55"/>
        <v>25</v>
      </c>
      <c r="W414" s="27">
        <f t="shared" si="56"/>
        <v>8</v>
      </c>
      <c r="X414" s="27" t="e">
        <f>VLOOKUP(C414,'Перелік до списання'!$B$2:$B$207,1,FALSE)</f>
        <v>#N/A</v>
      </c>
    </row>
    <row r="415" spans="1:24" ht="21.95" customHeight="1" x14ac:dyDescent="0.2">
      <c r="A415" s="33">
        <v>137019</v>
      </c>
      <c r="B415" s="34" t="s">
        <v>2042</v>
      </c>
      <c r="C415" s="35" t="s">
        <v>2043</v>
      </c>
      <c r="D415" s="36">
        <v>105</v>
      </c>
      <c r="E415" s="34" t="s">
        <v>1947</v>
      </c>
      <c r="F415" s="35" t="s">
        <v>58</v>
      </c>
      <c r="G415" s="42">
        <v>377195.82</v>
      </c>
      <c r="H415" s="43">
        <v>6286.6</v>
      </c>
      <c r="I415" s="42">
        <v>370909.22</v>
      </c>
      <c r="J415" s="39" t="s">
        <v>1488</v>
      </c>
      <c r="K415" s="39" t="s">
        <v>553</v>
      </c>
      <c r="L415" s="36">
        <v>58</v>
      </c>
      <c r="M415" s="34" t="s">
        <v>554</v>
      </c>
      <c r="N415" s="34" t="s">
        <v>555</v>
      </c>
      <c r="O415" s="40" t="str">
        <f t="shared" si="54"/>
        <v>ГАЗ-3309 спец.  №АА 7436 ТР</v>
      </c>
      <c r="P415" s="40" t="s">
        <v>2044</v>
      </c>
      <c r="Q415" s="40" t="s">
        <v>2045</v>
      </c>
      <c r="R415" s="40" t="s">
        <v>2046</v>
      </c>
      <c r="S415" s="27" t="str">
        <f>VLOOKUP(C415,'Список ТЗ'!$B$2:$E$457,4,FALSE)</f>
        <v>ГАЗ-3309</v>
      </c>
      <c r="T415" s="27" t="str">
        <f>VLOOKUP(C415,'Список ТЗ'!$B$2:$E$457,2,FALSE)</f>
        <v>АА 7436 ТР</v>
      </c>
      <c r="U415" s="27" t="str">
        <f>VLOOKUP(C415,'Список ТЗ'!$B$2:$E$457,3,FALSE)</f>
        <v>АА 6646 КР</v>
      </c>
      <c r="V415" s="27">
        <f t="shared" si="55"/>
        <v>15</v>
      </c>
      <c r="W415" s="27">
        <f t="shared" si="56"/>
        <v>8</v>
      </c>
      <c r="X415" s="27" t="e">
        <f>VLOOKUP(C415,'Перелік до списання'!$B$2:$B$207,1,FALSE)</f>
        <v>#N/A</v>
      </c>
    </row>
    <row r="416" spans="1:24" ht="21.95" customHeight="1" x14ac:dyDescent="0.2">
      <c r="A416" s="33">
        <v>137020</v>
      </c>
      <c r="B416" s="34" t="s">
        <v>2047</v>
      </c>
      <c r="C416" s="35" t="s">
        <v>2048</v>
      </c>
      <c r="D416" s="36">
        <v>105</v>
      </c>
      <c r="E416" s="34" t="s">
        <v>1947</v>
      </c>
      <c r="F416" s="35" t="s">
        <v>58</v>
      </c>
      <c r="G416" s="42">
        <v>413362.82</v>
      </c>
      <c r="H416" s="42">
        <v>6889.38</v>
      </c>
      <c r="I416" s="42">
        <v>406473.44</v>
      </c>
      <c r="J416" s="39" t="s">
        <v>1669</v>
      </c>
      <c r="K416" s="39" t="s">
        <v>553</v>
      </c>
      <c r="L416" s="36">
        <v>58</v>
      </c>
      <c r="M416" s="34" t="s">
        <v>554</v>
      </c>
      <c r="N416" s="34" t="s">
        <v>555</v>
      </c>
      <c r="O416" s="40" t="str">
        <f t="shared" si="54"/>
        <v>ГАЗ-3309 спец.  №АА 7462 ТР</v>
      </c>
      <c r="P416" s="40" t="s">
        <v>2049</v>
      </c>
      <c r="Q416" s="40" t="s">
        <v>2050</v>
      </c>
      <c r="R416" s="40" t="s">
        <v>2051</v>
      </c>
      <c r="S416" s="27" t="str">
        <f>VLOOKUP(C416,'Список ТЗ'!$B$2:$E$457,4,FALSE)</f>
        <v>ГАЗ-3309 ТК-G-3309 АРГМКР</v>
      </c>
      <c r="T416" s="27" t="str">
        <f>VLOOKUP(C416,'Список ТЗ'!$B$2:$E$457,2,FALSE)</f>
        <v>АА 7462 ТР</v>
      </c>
      <c r="U416" s="27" t="str">
        <f>VLOOKUP(C416,'Список ТЗ'!$B$2:$E$457,3,FALSE)</f>
        <v>АА 6637 КР</v>
      </c>
      <c r="V416" s="27">
        <f t="shared" si="55"/>
        <v>15</v>
      </c>
      <c r="W416" s="27">
        <f t="shared" si="56"/>
        <v>8</v>
      </c>
      <c r="X416" s="27" t="e">
        <f>VLOOKUP(C416,'Перелік до списання'!$B$2:$B$207,1,FALSE)</f>
        <v>#N/A</v>
      </c>
    </row>
    <row r="417" spans="1:24" ht="21.95" customHeight="1" x14ac:dyDescent="0.2">
      <c r="A417" s="33">
        <v>137021</v>
      </c>
      <c r="B417" s="34" t="s">
        <v>2052</v>
      </c>
      <c r="C417" s="35" t="s">
        <v>2053</v>
      </c>
      <c r="D417" s="36">
        <v>105</v>
      </c>
      <c r="E417" s="34" t="s">
        <v>1947</v>
      </c>
      <c r="F417" s="35" t="s">
        <v>58</v>
      </c>
      <c r="G417" s="42">
        <v>43779.42</v>
      </c>
      <c r="H417" s="37">
        <v>729.66</v>
      </c>
      <c r="I417" s="42">
        <v>43049.760000000002</v>
      </c>
      <c r="J417" s="39" t="s">
        <v>2054</v>
      </c>
      <c r="K417" s="39" t="s">
        <v>553</v>
      </c>
      <c r="L417" s="36">
        <v>58</v>
      </c>
      <c r="M417" s="34" t="s">
        <v>554</v>
      </c>
      <c r="N417" s="34" t="s">
        <v>555</v>
      </c>
      <c r="O417" s="40" t="str">
        <f t="shared" si="54"/>
        <v>ГАЗ-2705-434 N АА 2290 ХВ</v>
      </c>
      <c r="P417" s="40" t="s">
        <v>2055</v>
      </c>
      <c r="Q417" s="40" t="e">
        <v>#N/A</v>
      </c>
      <c r="R417" s="40" t="e">
        <v>#N/A</v>
      </c>
      <c r="S417" s="27" t="e">
        <f>VLOOKUP(C417,'Список ТЗ'!$B$2:$B$457,1,FALSE)</f>
        <v>#N/A</v>
      </c>
      <c r="T417" s="27" t="e">
        <f>VLOOKUP(C417,'Список ТЗ'!$B$2:$E$457,2,FALSE)</f>
        <v>#N/A</v>
      </c>
      <c r="U417" s="27" t="e">
        <f>VLOOKUP(C417,'Список ТЗ'!$B$2:$E$457,3,FALSE)</f>
        <v>#N/A</v>
      </c>
      <c r="X417" s="27" t="e">
        <f>VLOOKUP(C417,'Перелік до списання'!$B$2:$B$207,1,FALSE)</f>
        <v>#N/A</v>
      </c>
    </row>
    <row r="418" spans="1:24" ht="21.95" customHeight="1" x14ac:dyDescent="0.2">
      <c r="A418" s="33">
        <v>137022</v>
      </c>
      <c r="B418" s="34" t="s">
        <v>2056</v>
      </c>
      <c r="C418" s="35" t="s">
        <v>2057</v>
      </c>
      <c r="D418" s="36">
        <v>105</v>
      </c>
      <c r="E418" s="34" t="s">
        <v>1947</v>
      </c>
      <c r="F418" s="35" t="s">
        <v>58</v>
      </c>
      <c r="G418" s="42">
        <v>41113.42</v>
      </c>
      <c r="H418" s="37">
        <v>685.22</v>
      </c>
      <c r="I418" s="43">
        <v>40428.199999999997</v>
      </c>
      <c r="J418" s="39" t="s">
        <v>2058</v>
      </c>
      <c r="K418" s="39" t="s">
        <v>553</v>
      </c>
      <c r="L418" s="36">
        <v>58</v>
      </c>
      <c r="M418" s="34" t="s">
        <v>554</v>
      </c>
      <c r="N418" s="34" t="s">
        <v>555</v>
      </c>
      <c r="O418" s="40" t="str">
        <f t="shared" si="54"/>
        <v>ГАЗ-2705-434 №АА 9172 ТХ</v>
      </c>
      <c r="P418" s="40" t="s">
        <v>2059</v>
      </c>
      <c r="Q418" s="40" t="s">
        <v>2060</v>
      </c>
      <c r="R418" s="40" t="s">
        <v>2061</v>
      </c>
      <c r="S418" s="27" t="str">
        <f>VLOOKUP(C418,'Список ТЗ'!$B$2:$E$457,4,FALSE)</f>
        <v>ГАЗ-2705</v>
      </c>
      <c r="T418" s="27" t="str">
        <f>VLOOKUP(C418,'Список ТЗ'!$B$2:$E$457,2,FALSE)</f>
        <v>АА 9172 ТХ</v>
      </c>
      <c r="U418" s="27" t="str">
        <f>VLOOKUP(C418,'Список ТЗ'!$B$2:$E$457,3,FALSE)</f>
        <v>АА 6879 СЕ</v>
      </c>
      <c r="V418" s="27">
        <f t="shared" ref="V418:V425" si="57">SEARCH(Q418,P418)</f>
        <v>14</v>
      </c>
      <c r="W418" s="27">
        <f t="shared" ref="W418:W425" si="58">LEN(Q418)</f>
        <v>8</v>
      </c>
      <c r="X418" s="27" t="e">
        <f>VLOOKUP(C418,'Перелік до списання'!$B$2:$B$207,1,FALSE)</f>
        <v>#N/A</v>
      </c>
    </row>
    <row r="419" spans="1:24" ht="21.95" customHeight="1" x14ac:dyDescent="0.2">
      <c r="A419" s="33">
        <v>137023</v>
      </c>
      <c r="B419" s="34" t="s">
        <v>2062</v>
      </c>
      <c r="C419" s="35" t="s">
        <v>2063</v>
      </c>
      <c r="D419" s="36">
        <v>105</v>
      </c>
      <c r="E419" s="34" t="s">
        <v>1947</v>
      </c>
      <c r="F419" s="35" t="s">
        <v>58</v>
      </c>
      <c r="G419" s="42">
        <v>39863.65</v>
      </c>
      <c r="H419" s="37">
        <v>664.39</v>
      </c>
      <c r="I419" s="42">
        <v>39199.26</v>
      </c>
      <c r="J419" s="39" t="s">
        <v>2064</v>
      </c>
      <c r="K419" s="39" t="s">
        <v>553</v>
      </c>
      <c r="L419" s="36">
        <v>58</v>
      </c>
      <c r="M419" s="34" t="s">
        <v>554</v>
      </c>
      <c r="N419" s="34" t="s">
        <v>555</v>
      </c>
      <c r="O419" s="40" t="str">
        <f t="shared" si="54"/>
        <v>ГАЗ-2752-414 №АА 2283 ХВ</v>
      </c>
      <c r="P419" s="40" t="s">
        <v>2065</v>
      </c>
      <c r="Q419" s="40" t="s">
        <v>2066</v>
      </c>
      <c r="R419" s="40" t="s">
        <v>2067</v>
      </c>
      <c r="S419" s="27" t="str">
        <f>VLOOKUP(C419,'Список ТЗ'!$B$2:$E$457,4,FALSE)</f>
        <v>ГАЗ-2752</v>
      </c>
      <c r="T419" s="27" t="str">
        <f>VLOOKUP(C419,'Список ТЗ'!$B$2:$E$457,2,FALSE)</f>
        <v>АА 2283 ХВ</v>
      </c>
      <c r="U419" s="27" t="str">
        <f>VLOOKUP(C419,'Список ТЗ'!$B$2:$E$457,3,FALSE)</f>
        <v>АА 3459 СІ</v>
      </c>
      <c r="V419" s="27">
        <f t="shared" si="57"/>
        <v>14</v>
      </c>
      <c r="W419" s="27">
        <f t="shared" si="58"/>
        <v>8</v>
      </c>
      <c r="X419" s="27" t="e">
        <f>VLOOKUP(C419,'Перелік до списання'!$B$2:$B$207,1,FALSE)</f>
        <v>#N/A</v>
      </c>
    </row>
    <row r="420" spans="1:24" ht="21.95" customHeight="1" x14ac:dyDescent="0.2">
      <c r="A420" s="33">
        <v>137024</v>
      </c>
      <c r="B420" s="34" t="s">
        <v>2068</v>
      </c>
      <c r="C420" s="35" t="s">
        <v>2069</v>
      </c>
      <c r="D420" s="36">
        <v>105</v>
      </c>
      <c r="E420" s="34" t="s">
        <v>1947</v>
      </c>
      <c r="F420" s="35" t="s">
        <v>58</v>
      </c>
      <c r="G420" s="42">
        <v>465696.42</v>
      </c>
      <c r="H420" s="42">
        <v>7761.61</v>
      </c>
      <c r="I420" s="42">
        <v>457934.81</v>
      </c>
      <c r="J420" s="39" t="s">
        <v>1509</v>
      </c>
      <c r="K420" s="39" t="s">
        <v>553</v>
      </c>
      <c r="L420" s="36">
        <v>58</v>
      </c>
      <c r="M420" s="34" t="s">
        <v>554</v>
      </c>
      <c r="N420" s="34" t="s">
        <v>555</v>
      </c>
      <c r="O420" s="40" t="str">
        <f t="shared" si="54"/>
        <v>ГАЗ-2705-438 комбі №АА 7412 ТР</v>
      </c>
      <c r="P420" s="40" t="s">
        <v>2070</v>
      </c>
      <c r="Q420" s="40" t="s">
        <v>2071</v>
      </c>
      <c r="R420" s="40" t="s">
        <v>2072</v>
      </c>
      <c r="S420" s="27" t="str">
        <f>VLOOKUP(C420,'Список ТЗ'!$B$2:$E$457,4,FALSE)</f>
        <v>ГАЗ-2705 ВП-6</v>
      </c>
      <c r="T420" s="27" t="str">
        <f>VLOOKUP(C420,'Список ТЗ'!$B$2:$E$457,2,FALSE)</f>
        <v>АА 7412 ТР</v>
      </c>
      <c r="U420" s="27" t="str">
        <f>VLOOKUP(C420,'Список ТЗ'!$B$2:$E$457,3,FALSE)</f>
        <v>АА 3968 НЕ</v>
      </c>
      <c r="V420" s="27">
        <f t="shared" si="57"/>
        <v>19</v>
      </c>
      <c r="W420" s="27">
        <f t="shared" si="58"/>
        <v>8</v>
      </c>
      <c r="X420" s="27" t="e">
        <f>VLOOKUP(C420,'Перелік до списання'!$B$2:$B$207,1,FALSE)</f>
        <v>#N/A</v>
      </c>
    </row>
    <row r="421" spans="1:24" ht="21.95" customHeight="1" x14ac:dyDescent="0.2">
      <c r="A421" s="33">
        <v>137025</v>
      </c>
      <c r="B421" s="34" t="s">
        <v>2073</v>
      </c>
      <c r="C421" s="35" t="s">
        <v>2074</v>
      </c>
      <c r="D421" s="36">
        <v>105</v>
      </c>
      <c r="E421" s="34" t="s">
        <v>1947</v>
      </c>
      <c r="F421" s="35" t="s">
        <v>58</v>
      </c>
      <c r="G421" s="42">
        <v>46196.42</v>
      </c>
      <c r="H421" s="37">
        <v>769.94</v>
      </c>
      <c r="I421" s="42">
        <v>45426.48</v>
      </c>
      <c r="J421" s="39" t="s">
        <v>1181</v>
      </c>
      <c r="K421" s="39" t="s">
        <v>553</v>
      </c>
      <c r="L421" s="36">
        <v>58</v>
      </c>
      <c r="M421" s="34" t="s">
        <v>554</v>
      </c>
      <c r="N421" s="34" t="s">
        <v>555</v>
      </c>
      <c r="O421" s="40" t="str">
        <f t="shared" si="54"/>
        <v>ГАЗ-2705-242 грузопассаж. №АА 2293 ХВ</v>
      </c>
      <c r="P421" s="40" t="s">
        <v>2075</v>
      </c>
      <c r="Q421" s="40" t="s">
        <v>2076</v>
      </c>
      <c r="R421" s="40" t="s">
        <v>2077</v>
      </c>
      <c r="S421" s="27" t="str">
        <f>VLOOKUP(C421,'Список ТЗ'!$B$2:$E$457,4,FALSE)</f>
        <v>ГАЗ-2705</v>
      </c>
      <c r="T421" s="27" t="str">
        <f>VLOOKUP(C421,'Список ТЗ'!$B$2:$E$457,2,FALSE)</f>
        <v>АА 2293 ХВ</v>
      </c>
      <c r="U421" s="27" t="str">
        <f>VLOOKUP(C421,'Список ТЗ'!$B$2:$E$457,3,FALSE)</f>
        <v>АА 1667 АІ</v>
      </c>
      <c r="V421" s="27">
        <f t="shared" si="57"/>
        <v>26</v>
      </c>
      <c r="W421" s="27">
        <f t="shared" si="58"/>
        <v>8</v>
      </c>
      <c r="X421" s="27" t="e">
        <f>VLOOKUP(C421,'Перелік до списання'!$B$2:$B$207,1,FALSE)</f>
        <v>#N/A</v>
      </c>
    </row>
    <row r="422" spans="1:24" ht="21.95" customHeight="1" x14ac:dyDescent="0.2">
      <c r="A422" s="33">
        <v>137026</v>
      </c>
      <c r="B422" s="34" t="s">
        <v>2078</v>
      </c>
      <c r="C422" s="35" t="s">
        <v>2079</v>
      </c>
      <c r="D422" s="36">
        <v>105</v>
      </c>
      <c r="E422" s="34" t="s">
        <v>1947</v>
      </c>
      <c r="F422" s="35" t="s">
        <v>58</v>
      </c>
      <c r="G422" s="42">
        <v>44946.42</v>
      </c>
      <c r="H422" s="37">
        <v>749.11</v>
      </c>
      <c r="I422" s="42">
        <v>44197.31</v>
      </c>
      <c r="J422" s="39" t="s">
        <v>2080</v>
      </c>
      <c r="K422" s="39" t="s">
        <v>553</v>
      </c>
      <c r="L422" s="36">
        <v>58</v>
      </c>
      <c r="M422" s="34" t="s">
        <v>554</v>
      </c>
      <c r="N422" s="34" t="s">
        <v>555</v>
      </c>
      <c r="O422" s="40" t="str">
        <f t="shared" si="54"/>
        <v>ГАЗ-2705-242 УМЗ-4215 №АА 9174 ТХ</v>
      </c>
      <c r="P422" s="40" t="s">
        <v>2081</v>
      </c>
      <c r="Q422" s="40" t="s">
        <v>2082</v>
      </c>
      <c r="R422" s="40" t="s">
        <v>2083</v>
      </c>
      <c r="S422" s="27" t="str">
        <f>VLOOKUP(C422,'Список ТЗ'!$B$2:$E$457,4,FALSE)</f>
        <v>ГАЗ-2705</v>
      </c>
      <c r="T422" s="27" t="str">
        <f>VLOOKUP(C422,'Список ТЗ'!$B$2:$E$457,2,FALSE)</f>
        <v>АА 9174 ТХ</v>
      </c>
      <c r="U422" s="27" t="str">
        <f>VLOOKUP(C422,'Список ТЗ'!$B$2:$E$457,3,FALSE)</f>
        <v>АА 6332 АІ</v>
      </c>
      <c r="V422" s="27">
        <f t="shared" si="57"/>
        <v>22</v>
      </c>
      <c r="W422" s="27">
        <f t="shared" si="58"/>
        <v>8</v>
      </c>
      <c r="X422" s="27" t="e">
        <f>VLOOKUP(C422,'Перелік до списання'!$B$2:$B$207,1,FALSE)</f>
        <v>#N/A</v>
      </c>
    </row>
    <row r="423" spans="1:24" ht="21.95" customHeight="1" x14ac:dyDescent="0.2">
      <c r="A423" s="33">
        <v>137027</v>
      </c>
      <c r="B423" s="34" t="s">
        <v>2084</v>
      </c>
      <c r="C423" s="35" t="s">
        <v>2085</v>
      </c>
      <c r="D423" s="36">
        <v>105</v>
      </c>
      <c r="E423" s="34" t="s">
        <v>1947</v>
      </c>
      <c r="F423" s="35" t="s">
        <v>58</v>
      </c>
      <c r="G423" s="42">
        <v>440613.42</v>
      </c>
      <c r="H423" s="42">
        <v>7343.56</v>
      </c>
      <c r="I423" s="42">
        <v>433269.86</v>
      </c>
      <c r="J423" s="39" t="s">
        <v>2086</v>
      </c>
      <c r="K423" s="39" t="s">
        <v>553</v>
      </c>
      <c r="L423" s="36">
        <v>58</v>
      </c>
      <c r="M423" s="34" t="s">
        <v>554</v>
      </c>
      <c r="N423" s="34" t="s">
        <v>555</v>
      </c>
      <c r="O423" s="40" t="str">
        <f t="shared" si="54"/>
        <v>КАМАЗ-5511 самоскид №АА 2259 ХВ</v>
      </c>
      <c r="P423" s="40" t="s">
        <v>2087</v>
      </c>
      <c r="Q423" s="40" t="s">
        <v>2088</v>
      </c>
      <c r="R423" s="40" t="s">
        <v>2089</v>
      </c>
      <c r="S423" s="27" t="str">
        <f>VLOOKUP(C423,'Список ТЗ'!$B$2:$E$457,4,FALSE)</f>
        <v>КАМАЗ-5511</v>
      </c>
      <c r="T423" s="27" t="str">
        <f>VLOOKUP(C423,'Список ТЗ'!$B$2:$E$457,2,FALSE)</f>
        <v>АА 2259 ХВ</v>
      </c>
      <c r="U423" s="27" t="str">
        <f>VLOOKUP(C423,'Список ТЗ'!$B$2:$E$457,3,FALSE)</f>
        <v>АА 3663 АІ</v>
      </c>
      <c r="V423" s="27">
        <f t="shared" si="57"/>
        <v>20</v>
      </c>
      <c r="W423" s="27">
        <f t="shared" si="58"/>
        <v>8</v>
      </c>
      <c r="X423" s="27" t="e">
        <f>VLOOKUP(C423,'Перелік до списання'!$B$2:$B$207,1,FALSE)</f>
        <v>#N/A</v>
      </c>
    </row>
    <row r="424" spans="1:24" ht="21.95" customHeight="1" x14ac:dyDescent="0.2">
      <c r="A424" s="33">
        <v>137028</v>
      </c>
      <c r="B424" s="34" t="s">
        <v>2090</v>
      </c>
      <c r="C424" s="35" t="s">
        <v>2091</v>
      </c>
      <c r="D424" s="36">
        <v>105</v>
      </c>
      <c r="E424" s="34" t="s">
        <v>1947</v>
      </c>
      <c r="F424" s="35" t="s">
        <v>58</v>
      </c>
      <c r="G424" s="42">
        <v>436213.65</v>
      </c>
      <c r="H424" s="42">
        <v>7270.23</v>
      </c>
      <c r="I424" s="42">
        <v>428943.42</v>
      </c>
      <c r="J424" s="39" t="s">
        <v>751</v>
      </c>
      <c r="K424" s="39" t="s">
        <v>553</v>
      </c>
      <c r="L424" s="36">
        <v>58</v>
      </c>
      <c r="M424" s="34" t="s">
        <v>554</v>
      </c>
      <c r="N424" s="34" t="s">
        <v>555</v>
      </c>
      <c r="O424" s="40" t="str">
        <f t="shared" si="54"/>
        <v>КАМАЗ-55111 № АА 2285 ХВ</v>
      </c>
      <c r="P424" s="40" t="s">
        <v>2092</v>
      </c>
      <c r="Q424" s="40" t="s">
        <v>2093</v>
      </c>
      <c r="R424" s="40" t="s">
        <v>2094</v>
      </c>
      <c r="S424" s="27" t="str">
        <f>VLOOKUP(C424,'Список ТЗ'!$B$2:$E$457,4,FALSE)</f>
        <v>КАМАЗ-55111</v>
      </c>
      <c r="T424" s="27" t="str">
        <f>VLOOKUP(C424,'Список ТЗ'!$B$2:$E$457,2,FALSE)</f>
        <v>АА 2285 ХВ</v>
      </c>
      <c r="U424" s="27" t="str">
        <f>VLOOKUP(C424,'Список ТЗ'!$B$2:$E$457,3,FALSE)</f>
        <v>АА 3654 АІ</v>
      </c>
      <c r="V424" s="27">
        <f t="shared" si="57"/>
        <v>13</v>
      </c>
      <c r="W424" s="27">
        <f t="shared" si="58"/>
        <v>8</v>
      </c>
      <c r="X424" s="27" t="e">
        <f>VLOOKUP(C424,'Перелік до списання'!$B$2:$B$207,1,FALSE)</f>
        <v>#N/A</v>
      </c>
    </row>
    <row r="425" spans="1:24" ht="21.95" customHeight="1" x14ac:dyDescent="0.2">
      <c r="A425" s="33">
        <v>4425</v>
      </c>
      <c r="B425" s="34" t="s">
        <v>2095</v>
      </c>
      <c r="C425" s="35" t="s">
        <v>2096</v>
      </c>
      <c r="D425" s="36">
        <v>105</v>
      </c>
      <c r="E425" s="34" t="s">
        <v>1947</v>
      </c>
      <c r="F425" s="35" t="s">
        <v>58</v>
      </c>
      <c r="G425" s="38">
        <v>1</v>
      </c>
      <c r="H425" s="38">
        <v>1</v>
      </c>
      <c r="I425" s="38">
        <v>0</v>
      </c>
      <c r="J425" s="39" t="s">
        <v>2097</v>
      </c>
      <c r="K425" s="39" t="s">
        <v>803</v>
      </c>
      <c r="L425" s="36">
        <v>55</v>
      </c>
      <c r="M425" s="34" t="s">
        <v>777</v>
      </c>
      <c r="N425" s="34" t="s">
        <v>778</v>
      </c>
      <c r="O425" s="40" t="str">
        <f t="shared" si="54"/>
        <v>КрАЗ-255Б1 ЕОВ-4421 экскаватор №15380 КА</v>
      </c>
      <c r="P425" s="40" t="s">
        <v>2098</v>
      </c>
      <c r="Q425" s="40" t="s">
        <v>2099</v>
      </c>
      <c r="R425" s="40">
        <v>0</v>
      </c>
      <c r="S425" s="27" t="str">
        <f>VLOOKUP(C425,'Список ТЗ'!$B$2:$E$457,4,FALSE)</f>
        <v>КРАЗ-255Б1 ЭОВ-4421</v>
      </c>
      <c r="T425" s="27" t="str">
        <f>VLOOKUP(C425,'Список ТЗ'!$B$2:$E$457,2,FALSE)</f>
        <v>15380 КА</v>
      </c>
      <c r="U425" s="27">
        <f>VLOOKUP(C425,'Список ТЗ'!$B$2:$E$457,3,FALSE)</f>
        <v>0</v>
      </c>
      <c r="V425" s="27">
        <f t="shared" si="57"/>
        <v>30</v>
      </c>
      <c r="W425" s="27">
        <f t="shared" si="58"/>
        <v>7</v>
      </c>
      <c r="X425" s="27" t="e">
        <f>VLOOKUP(C425,'Перелік до списання'!$B$2:$B$207,1,FALSE)</f>
        <v>#N/A</v>
      </c>
    </row>
    <row r="426" spans="1:24" ht="33" customHeight="1" x14ac:dyDescent="0.2">
      <c r="A426" s="33">
        <v>4426</v>
      </c>
      <c r="B426" s="34" t="s">
        <v>2100</v>
      </c>
      <c r="C426" s="35" t="s">
        <v>2101</v>
      </c>
      <c r="D426" s="36">
        <v>105</v>
      </c>
      <c r="E426" s="34" t="s">
        <v>1947</v>
      </c>
      <c r="F426" s="35" t="s">
        <v>58</v>
      </c>
      <c r="G426" s="38">
        <v>1</v>
      </c>
      <c r="H426" s="38">
        <v>1</v>
      </c>
      <c r="I426" s="38">
        <v>0</v>
      </c>
      <c r="J426" s="39" t="s">
        <v>451</v>
      </c>
      <c r="K426" s="39" t="s">
        <v>803</v>
      </c>
      <c r="L426" s="36">
        <v>55</v>
      </c>
      <c r="M426" s="34" t="s">
        <v>777</v>
      </c>
      <c r="N426" s="34" t="s">
        <v>778</v>
      </c>
      <c r="O426" s="40" t="str">
        <f t="shared" si="54"/>
        <v>Екскаваторне обладнання на КрАЗ-255Б1 ЕОВ-4421 экскаватор №15380 КА</v>
      </c>
      <c r="P426" s="40" t="s">
        <v>2102</v>
      </c>
      <c r="Q426" s="40" t="e">
        <v>#N/A</v>
      </c>
      <c r="R426" s="40" t="e">
        <v>#N/A</v>
      </c>
      <c r="S426" s="27" t="e">
        <f>VLOOKUP(C426,'Список ТЗ'!$B$2:$B$457,1,FALSE)</f>
        <v>#N/A</v>
      </c>
      <c r="T426" s="27" t="e">
        <f>VLOOKUP(C426,'Список ТЗ'!$B$2:$E$457,2,FALSE)</f>
        <v>#N/A</v>
      </c>
      <c r="U426" s="27" t="e">
        <f>VLOOKUP(C426,'Список ТЗ'!$B$2:$E$457,3,FALSE)</f>
        <v>#N/A</v>
      </c>
      <c r="X426" s="27" t="e">
        <f>VLOOKUP(C426,'Перелік до списання'!$B$2:$B$207,1,FALSE)</f>
        <v>#N/A</v>
      </c>
    </row>
    <row r="427" spans="1:24" ht="33" customHeight="1" x14ac:dyDescent="0.2">
      <c r="A427" s="33">
        <v>4427</v>
      </c>
      <c r="B427" s="34" t="s">
        <v>2103</v>
      </c>
      <c r="C427" s="35" t="s">
        <v>2104</v>
      </c>
      <c r="D427" s="36">
        <v>105</v>
      </c>
      <c r="E427" s="34" t="s">
        <v>1947</v>
      </c>
      <c r="F427" s="35" t="s">
        <v>58</v>
      </c>
      <c r="G427" s="38">
        <v>1</v>
      </c>
      <c r="H427" s="38">
        <v>1</v>
      </c>
      <c r="I427" s="38">
        <v>0</v>
      </c>
      <c r="J427" s="39" t="s">
        <v>451</v>
      </c>
      <c r="K427" s="39" t="s">
        <v>803</v>
      </c>
      <c r="L427" s="36">
        <v>55</v>
      </c>
      <c r="M427" s="34" t="s">
        <v>777</v>
      </c>
      <c r="N427" s="34" t="s">
        <v>778</v>
      </c>
      <c r="O427" s="40" t="str">
        <f t="shared" si="54"/>
        <v>Передпусковий двигун на КрАЗ-255Б1 ЕОВ-4421 экскаватор №15380 КА</v>
      </c>
      <c r="P427" s="40" t="s">
        <v>2105</v>
      </c>
      <c r="Q427" s="40" t="e">
        <v>#N/A</v>
      </c>
      <c r="R427" s="40" t="e">
        <v>#N/A</v>
      </c>
      <c r="S427" s="27" t="e">
        <f>VLOOKUP(C427,'Список ТЗ'!$B$2:$B$457,1,FALSE)</f>
        <v>#N/A</v>
      </c>
      <c r="T427" s="27" t="e">
        <f>VLOOKUP(C427,'Список ТЗ'!$B$2:$E$457,2,FALSE)</f>
        <v>#N/A</v>
      </c>
      <c r="U427" s="27" t="e">
        <f>VLOOKUP(C427,'Список ТЗ'!$B$2:$E$457,3,FALSE)</f>
        <v>#N/A</v>
      </c>
      <c r="X427" s="27" t="e">
        <f>VLOOKUP(C427,'Перелік до списання'!$B$2:$B$207,1,FALSE)</f>
        <v>#N/A</v>
      </c>
    </row>
    <row r="428" spans="1:24" ht="33" customHeight="1" x14ac:dyDescent="0.2">
      <c r="A428" s="33">
        <v>4428</v>
      </c>
      <c r="B428" s="34" t="s">
        <v>2106</v>
      </c>
      <c r="C428" s="35" t="s">
        <v>2107</v>
      </c>
      <c r="D428" s="36">
        <v>105</v>
      </c>
      <c r="E428" s="34" t="s">
        <v>1947</v>
      </c>
      <c r="F428" s="35" t="s">
        <v>58</v>
      </c>
      <c r="G428" s="44">
        <v>1650000</v>
      </c>
      <c r="H428" s="44">
        <v>261250</v>
      </c>
      <c r="I428" s="44">
        <v>1388750</v>
      </c>
      <c r="J428" s="39" t="s">
        <v>798</v>
      </c>
      <c r="K428" s="39" t="s">
        <v>798</v>
      </c>
      <c r="L428" s="36">
        <v>100</v>
      </c>
      <c r="M428" s="34" t="s">
        <v>799</v>
      </c>
      <c r="N428" s="34" t="s">
        <v>555</v>
      </c>
      <c r="O428" s="40" t="str">
        <f t="shared" si="54"/>
        <v>Автомобіль для перевезення вантажів на базі шасі МАЗ-4371N2 шасі</v>
      </c>
      <c r="P428" s="40" t="s">
        <v>2108</v>
      </c>
      <c r="Q428" s="40" t="e">
        <v>#N/A</v>
      </c>
      <c r="R428" s="40" t="e">
        <v>#N/A</v>
      </c>
      <c r="S428" s="27" t="e">
        <f>VLOOKUP(C428,'Список ТЗ'!$B$2:$B$457,1,FALSE)</f>
        <v>#N/A</v>
      </c>
      <c r="T428" s="27" t="e">
        <f>VLOOKUP(C428,'Список ТЗ'!$B$2:$E$457,2,FALSE)</f>
        <v>#N/A</v>
      </c>
      <c r="U428" s="27" t="e">
        <f>VLOOKUP(C428,'Список ТЗ'!$B$2:$E$457,3,FALSE)</f>
        <v>#N/A</v>
      </c>
      <c r="X428" s="27" t="e">
        <f>VLOOKUP(C428,'Перелік до списання'!$B$2:$B$207,1,FALSE)</f>
        <v>#N/A</v>
      </c>
    </row>
    <row r="429" spans="1:24" ht="44.1" customHeight="1" x14ac:dyDescent="0.2">
      <c r="A429" s="33">
        <v>4429</v>
      </c>
      <c r="B429" s="34" t="s">
        <v>2109</v>
      </c>
      <c r="C429" s="35" t="s">
        <v>2110</v>
      </c>
      <c r="D429" s="36">
        <v>105</v>
      </c>
      <c r="E429" s="34" t="s">
        <v>1947</v>
      </c>
      <c r="F429" s="35" t="s">
        <v>58</v>
      </c>
      <c r="G429" s="44">
        <v>1353900</v>
      </c>
      <c r="H429" s="43">
        <v>214367.5</v>
      </c>
      <c r="I429" s="43">
        <v>1139532.5</v>
      </c>
      <c r="J429" s="39" t="s">
        <v>798</v>
      </c>
      <c r="K429" s="39" t="s">
        <v>798</v>
      </c>
      <c r="L429" s="36">
        <v>100</v>
      </c>
      <c r="M429" s="34" t="s">
        <v>799</v>
      </c>
      <c r="N429" s="34" t="s">
        <v>555</v>
      </c>
      <c r="O429" s="40" t="str">
        <f t="shared" si="54"/>
        <v>Автомобіль спеціалізований на базі автомобіля Ford Transit V 363 куз. 6379</v>
      </c>
      <c r="P429" s="40" t="s">
        <v>2111</v>
      </c>
      <c r="Q429" s="40" t="e">
        <v>#N/A</v>
      </c>
      <c r="R429" s="40" t="e">
        <v>#N/A</v>
      </c>
      <c r="S429" s="27" t="e">
        <f>VLOOKUP(C429,'Список ТЗ'!$B$2:$B$457,1,FALSE)</f>
        <v>#N/A</v>
      </c>
      <c r="T429" s="27" t="e">
        <f>VLOOKUP(C429,'Список ТЗ'!$B$2:$E$457,2,FALSE)</f>
        <v>#N/A</v>
      </c>
      <c r="U429" s="27" t="e">
        <f>VLOOKUP(C429,'Список ТЗ'!$B$2:$E$457,3,FALSE)</f>
        <v>#N/A</v>
      </c>
      <c r="X429" s="27" t="e">
        <f>VLOOKUP(C429,'Перелік до списання'!$B$2:$B$207,1,FALSE)</f>
        <v>#N/A</v>
      </c>
    </row>
    <row r="430" spans="1:24" ht="44.1" customHeight="1" x14ac:dyDescent="0.2">
      <c r="A430" s="33">
        <v>4430</v>
      </c>
      <c r="B430" s="34" t="s">
        <v>2112</v>
      </c>
      <c r="C430" s="35" t="s">
        <v>2113</v>
      </c>
      <c r="D430" s="36">
        <v>105</v>
      </c>
      <c r="E430" s="34" t="s">
        <v>1947</v>
      </c>
      <c r="F430" s="35" t="s">
        <v>58</v>
      </c>
      <c r="G430" s="44">
        <v>1628000</v>
      </c>
      <c r="H430" s="42">
        <v>230633.39</v>
      </c>
      <c r="I430" s="42">
        <v>1397366.61</v>
      </c>
      <c r="J430" s="39" t="s">
        <v>2114</v>
      </c>
      <c r="K430" s="39" t="s">
        <v>2114</v>
      </c>
      <c r="L430" s="36">
        <v>102</v>
      </c>
      <c r="M430" s="34" t="s">
        <v>799</v>
      </c>
      <c r="N430" s="34" t="s">
        <v>555</v>
      </c>
      <c r="O430" s="40" t="str">
        <f t="shared" si="54"/>
        <v>Автомобіль спеціалізований на базі шасі Renayult Master TK-RM-ARM куз.1039</v>
      </c>
      <c r="P430" s="40" t="s">
        <v>2115</v>
      </c>
      <c r="Q430" s="40" t="e">
        <v>#N/A</v>
      </c>
      <c r="R430" s="40" t="e">
        <v>#N/A</v>
      </c>
      <c r="S430" s="27" t="e">
        <f>VLOOKUP(C430,'Список ТЗ'!$B$2:$B$457,1,FALSE)</f>
        <v>#N/A</v>
      </c>
      <c r="T430" s="27" t="e">
        <f>VLOOKUP(C430,'Список ТЗ'!$B$2:$E$457,2,FALSE)</f>
        <v>#N/A</v>
      </c>
      <c r="U430" s="27" t="e">
        <f>VLOOKUP(C430,'Список ТЗ'!$B$2:$E$457,3,FALSE)</f>
        <v>#N/A</v>
      </c>
      <c r="X430" s="27" t="e">
        <f>VLOOKUP(C430,'Перелік до списання'!$B$2:$B$207,1,FALSE)</f>
        <v>#N/A</v>
      </c>
    </row>
    <row r="431" spans="1:24" ht="44.1" customHeight="1" x14ac:dyDescent="0.2">
      <c r="A431" s="33">
        <v>4431</v>
      </c>
      <c r="B431" s="34" t="s">
        <v>2116</v>
      </c>
      <c r="C431" s="35" t="s">
        <v>2117</v>
      </c>
      <c r="D431" s="36">
        <v>105</v>
      </c>
      <c r="E431" s="34" t="s">
        <v>1947</v>
      </c>
      <c r="F431" s="35" t="s">
        <v>58</v>
      </c>
      <c r="G431" s="44">
        <v>1628000</v>
      </c>
      <c r="H431" s="42">
        <v>230633.39</v>
      </c>
      <c r="I431" s="42">
        <v>1397366.61</v>
      </c>
      <c r="J431" s="39" t="s">
        <v>2114</v>
      </c>
      <c r="K431" s="39" t="s">
        <v>2114</v>
      </c>
      <c r="L431" s="36">
        <v>102</v>
      </c>
      <c r="M431" s="34" t="s">
        <v>799</v>
      </c>
      <c r="N431" s="34" t="s">
        <v>555</v>
      </c>
      <c r="O431" s="40" t="str">
        <f t="shared" si="54"/>
        <v>Автомобіль спеціалізований на базі шасі Renayult Master TK-RM-ARM куз.1040</v>
      </c>
      <c r="P431" s="40" t="s">
        <v>2118</v>
      </c>
      <c r="Q431" s="40" t="e">
        <v>#N/A</v>
      </c>
      <c r="R431" s="40" t="e">
        <v>#N/A</v>
      </c>
      <c r="S431" s="27" t="e">
        <f>VLOOKUP(C431,'Список ТЗ'!$B$2:$B$457,1,FALSE)</f>
        <v>#N/A</v>
      </c>
      <c r="T431" s="27" t="e">
        <f>VLOOKUP(C431,'Список ТЗ'!$B$2:$E$457,2,FALSE)</f>
        <v>#N/A</v>
      </c>
      <c r="U431" s="27" t="e">
        <f>VLOOKUP(C431,'Список ТЗ'!$B$2:$E$457,3,FALSE)</f>
        <v>#N/A</v>
      </c>
      <c r="X431" s="27" t="e">
        <f>VLOOKUP(C431,'Перелік до списання'!$B$2:$B$207,1,FALSE)</f>
        <v>#N/A</v>
      </c>
    </row>
    <row r="432" spans="1:24" ht="56.1" customHeight="1" x14ac:dyDescent="0.2">
      <c r="A432" s="33">
        <v>137437</v>
      </c>
      <c r="B432" s="34" t="s">
        <v>2119</v>
      </c>
      <c r="C432" s="35" t="s">
        <v>2120</v>
      </c>
      <c r="D432" s="36">
        <v>105</v>
      </c>
      <c r="E432" s="34" t="s">
        <v>1947</v>
      </c>
      <c r="F432" s="35" t="s">
        <v>58</v>
      </c>
      <c r="G432" s="42">
        <v>2002322.89</v>
      </c>
      <c r="H432" s="42">
        <v>50058.06</v>
      </c>
      <c r="I432" s="42">
        <v>1952264.83</v>
      </c>
      <c r="J432" s="39" t="s">
        <v>1593</v>
      </c>
      <c r="K432" s="39" t="s">
        <v>1593</v>
      </c>
      <c r="L432" s="36">
        <v>116</v>
      </c>
      <c r="M432" s="34" t="s">
        <v>554</v>
      </c>
      <c r="N432" s="34" t="s">
        <v>555</v>
      </c>
      <c r="O432" s="40" t="str">
        <f t="shared" si="54"/>
        <v>Автомобіль спеціалізований для обслуговування тм на базі  Ford Transit, держ. номер АА 4073 ТО</v>
      </c>
      <c r="P432" s="40" t="s">
        <v>2121</v>
      </c>
      <c r="Q432" s="40" t="e">
        <v>#N/A</v>
      </c>
      <c r="R432" s="40" t="e">
        <v>#N/A</v>
      </c>
      <c r="S432" s="27" t="e">
        <f>VLOOKUP(C432,'Список ТЗ'!$B$2:$B$457,1,FALSE)</f>
        <v>#N/A</v>
      </c>
      <c r="T432" s="27" t="e">
        <f>VLOOKUP(C432,'Список ТЗ'!$B$2:$E$457,2,FALSE)</f>
        <v>#N/A</v>
      </c>
      <c r="U432" s="27" t="e">
        <f>VLOOKUP(C432,'Список ТЗ'!$B$2:$E$457,3,FALSE)</f>
        <v>#N/A</v>
      </c>
      <c r="X432" s="27" t="e">
        <f>VLOOKUP(C432,'Перелік до списання'!$B$2:$B$207,1,FALSE)</f>
        <v>#N/A</v>
      </c>
    </row>
    <row r="433" spans="1:24" ht="21.95" customHeight="1" x14ac:dyDescent="0.2">
      <c r="A433" s="33">
        <v>4622</v>
      </c>
      <c r="B433" s="34" t="s">
        <v>2122</v>
      </c>
      <c r="C433" s="35" t="s">
        <v>2123</v>
      </c>
      <c r="D433" s="36">
        <v>105</v>
      </c>
      <c r="E433" s="34" t="s">
        <v>1947</v>
      </c>
      <c r="F433" s="35" t="s">
        <v>436</v>
      </c>
      <c r="G433" s="42">
        <v>26273.75</v>
      </c>
      <c r="H433" s="42">
        <v>14669.52</v>
      </c>
      <c r="I433" s="42">
        <v>11604.23</v>
      </c>
      <c r="J433" s="39" t="s">
        <v>484</v>
      </c>
      <c r="K433" s="39" t="s">
        <v>65</v>
      </c>
      <c r="L433" s="36">
        <v>52</v>
      </c>
      <c r="M433" s="34" t="s">
        <v>777</v>
      </c>
      <c r="N433" s="34" t="s">
        <v>829</v>
      </c>
      <c r="O433" s="40" t="str">
        <f t="shared" si="54"/>
        <v>ГАЗ-3307 грузовой №АА 8405 КО</v>
      </c>
      <c r="P433" s="40" t="s">
        <v>2124</v>
      </c>
      <c r="Q433" s="40" t="s">
        <v>2125</v>
      </c>
      <c r="R433" s="40" t="s">
        <v>2126</v>
      </c>
      <c r="S433" s="27" t="str">
        <f>VLOOKUP(C433,'Список ТЗ'!$B$2:$E$457,4,FALSE)</f>
        <v>ГАЗ-3307</v>
      </c>
      <c r="T433" s="27" t="str">
        <f>VLOOKUP(C433,'Список ТЗ'!$B$2:$E$457,2,FALSE)</f>
        <v>АА 5560 ХА</v>
      </c>
      <c r="U433" s="27" t="str">
        <f>VLOOKUP(C433,'Список ТЗ'!$B$2:$E$457,3,FALSE)</f>
        <v>АА 8405 КО</v>
      </c>
      <c r="V433" s="27">
        <f>SEARCH(R433,P433)</f>
        <v>18</v>
      </c>
      <c r="W433" s="27">
        <f t="shared" ref="W433:W434" si="59">LEN(Q433)</f>
        <v>8</v>
      </c>
      <c r="X433" s="27" t="e">
        <f>VLOOKUP(C433,'Перелік до списання'!$B$2:$B$207,1,FALSE)</f>
        <v>#N/A</v>
      </c>
    </row>
    <row r="434" spans="1:24" ht="21.95" customHeight="1" x14ac:dyDescent="0.2">
      <c r="A434" s="33">
        <v>4623</v>
      </c>
      <c r="B434" s="34" t="s">
        <v>2127</v>
      </c>
      <c r="C434" s="35" t="s">
        <v>2128</v>
      </c>
      <c r="D434" s="36">
        <v>105</v>
      </c>
      <c r="E434" s="34" t="s">
        <v>1947</v>
      </c>
      <c r="F434" s="35" t="s">
        <v>436</v>
      </c>
      <c r="G434" s="42">
        <v>121263.48</v>
      </c>
      <c r="H434" s="42">
        <v>67705.45</v>
      </c>
      <c r="I434" s="42">
        <v>53558.03</v>
      </c>
      <c r="J434" s="39" t="s">
        <v>472</v>
      </c>
      <c r="K434" s="39" t="s">
        <v>65</v>
      </c>
      <c r="L434" s="36">
        <v>52</v>
      </c>
      <c r="M434" s="34" t="s">
        <v>777</v>
      </c>
      <c r="N434" s="34" t="s">
        <v>555</v>
      </c>
      <c r="O434" s="40" t="str">
        <f t="shared" si="54"/>
        <v>КРАЗ-6510 самоскид №0554 КИТ</v>
      </c>
      <c r="P434" s="40" t="s">
        <v>2129</v>
      </c>
      <c r="Q434" s="40" t="s">
        <v>2130</v>
      </c>
      <c r="R434" s="40">
        <v>0</v>
      </c>
      <c r="S434" s="27" t="str">
        <f>VLOOKUP(C434,'Список ТЗ'!$B$2:$E$457,4,FALSE)</f>
        <v>КРАЗ-6510</v>
      </c>
      <c r="T434" s="27" t="str">
        <f>VLOOKUP(C434,'Список ТЗ'!$B$2:$E$457,2,FALSE)</f>
        <v>0554 КИТ</v>
      </c>
      <c r="U434" s="27">
        <f>VLOOKUP(C434,'Список ТЗ'!$B$2:$E$457,3,FALSE)</f>
        <v>0</v>
      </c>
      <c r="V434" s="27">
        <f t="shared" ref="V434" si="60">SEARCH(Q434,P434)</f>
        <v>19</v>
      </c>
      <c r="W434" s="27">
        <f t="shared" si="59"/>
        <v>7</v>
      </c>
      <c r="X434" s="27" t="e">
        <f>VLOOKUP(C434,'Перелік до списання'!$B$2:$B$207,1,FALSE)</f>
        <v>#N/A</v>
      </c>
    </row>
    <row r="435" spans="1:24" ht="21.95" customHeight="1" x14ac:dyDescent="0.2">
      <c r="A435" s="33">
        <v>4624</v>
      </c>
      <c r="B435" s="34" t="s">
        <v>172</v>
      </c>
      <c r="C435" s="35" t="s">
        <v>350</v>
      </c>
      <c r="D435" s="36">
        <v>105</v>
      </c>
      <c r="E435" s="34" t="s">
        <v>1947</v>
      </c>
      <c r="F435" s="35" t="s">
        <v>436</v>
      </c>
      <c r="G435" s="38">
        <v>1</v>
      </c>
      <c r="H435" s="37">
        <v>0.25</v>
      </c>
      <c r="I435" s="37">
        <v>0.75</v>
      </c>
      <c r="J435" s="39" t="s">
        <v>488</v>
      </c>
      <c r="K435" s="39" t="s">
        <v>65</v>
      </c>
      <c r="L435" s="36">
        <v>52</v>
      </c>
      <c r="M435" s="34" t="s">
        <v>777</v>
      </c>
      <c r="N435" s="34" t="s">
        <v>778</v>
      </c>
      <c r="O435" s="40" t="str">
        <f t="shared" si="54"/>
        <v>Сміттєвоз ГАЗ-53 КО-413  №  1065 КИБ</v>
      </c>
      <c r="P435" s="40" t="s">
        <v>2131</v>
      </c>
      <c r="Q435" s="40" t="e">
        <v>#N/A</v>
      </c>
      <c r="R435" s="40" t="e">
        <v>#N/A</v>
      </c>
      <c r="S435" s="27" t="e">
        <f>VLOOKUP(C435,'Список ТЗ'!$B$2:$B$457,1,FALSE)</f>
        <v>#N/A</v>
      </c>
      <c r="T435" s="27" t="e">
        <f>VLOOKUP(C435,'Список ТЗ'!$B$2:$E$457,2,FALSE)</f>
        <v>#N/A</v>
      </c>
      <c r="U435" s="27" t="e">
        <f>VLOOKUP(C435,'Список ТЗ'!$B$2:$E$457,3,FALSE)</f>
        <v>#N/A</v>
      </c>
      <c r="X435" s="27" t="str">
        <f>VLOOKUP(C435,'Перелік до списання'!$B$2:$B$207,1,FALSE)</f>
        <v>ЗЕ -10500001176/000</v>
      </c>
    </row>
    <row r="436" spans="1:24" ht="21.95" customHeight="1" x14ac:dyDescent="0.2">
      <c r="A436" s="33">
        <v>4625</v>
      </c>
      <c r="B436" s="34" t="s">
        <v>2132</v>
      </c>
      <c r="C436" s="35" t="s">
        <v>2133</v>
      </c>
      <c r="D436" s="36">
        <v>105</v>
      </c>
      <c r="E436" s="34" t="s">
        <v>1947</v>
      </c>
      <c r="F436" s="35" t="s">
        <v>436</v>
      </c>
      <c r="G436" s="37">
        <v>541.85</v>
      </c>
      <c r="H436" s="37">
        <v>302.52</v>
      </c>
      <c r="I436" s="37">
        <v>239.33</v>
      </c>
      <c r="J436" s="39" t="s">
        <v>463</v>
      </c>
      <c r="K436" s="39" t="s">
        <v>65</v>
      </c>
      <c r="L436" s="36">
        <v>52</v>
      </c>
      <c r="M436" s="34" t="s">
        <v>777</v>
      </c>
      <c r="N436" s="34" t="s">
        <v>555</v>
      </c>
      <c r="O436" s="40" t="str">
        <f t="shared" si="54"/>
        <v>Автонавантажувач АП 4081, д.н. Т З292 КІ</v>
      </c>
      <c r="P436" s="40" t="s">
        <v>2134</v>
      </c>
      <c r="Q436" s="40" t="e">
        <v>#N/A</v>
      </c>
      <c r="R436" s="40" t="e">
        <v>#N/A</v>
      </c>
      <c r="S436" s="27" t="e">
        <f>VLOOKUP(C436,'Список ТЗ'!$B$2:$B$457,1,FALSE)</f>
        <v>#N/A</v>
      </c>
      <c r="T436" s="27" t="e">
        <f>VLOOKUP(C436,'Список ТЗ'!$B$2:$E$457,2,FALSE)</f>
        <v>#N/A</v>
      </c>
      <c r="U436" s="27" t="e">
        <f>VLOOKUP(C436,'Список ТЗ'!$B$2:$E$457,3,FALSE)</f>
        <v>#N/A</v>
      </c>
      <c r="X436" s="27" t="e">
        <f>VLOOKUP(C436,'Перелік до списання'!$B$2:$B$207,1,FALSE)</f>
        <v>#N/A</v>
      </c>
    </row>
    <row r="437" spans="1:24" ht="21.95" customHeight="1" x14ac:dyDescent="0.2">
      <c r="A437" s="33">
        <v>4626</v>
      </c>
      <c r="B437" s="34" t="s">
        <v>173</v>
      </c>
      <c r="C437" s="35" t="s">
        <v>351</v>
      </c>
      <c r="D437" s="36">
        <v>105</v>
      </c>
      <c r="E437" s="34" t="s">
        <v>1947</v>
      </c>
      <c r="F437" s="35" t="s">
        <v>436</v>
      </c>
      <c r="G437" s="38">
        <v>1</v>
      </c>
      <c r="H437" s="37">
        <v>0.25</v>
      </c>
      <c r="I437" s="37">
        <v>0.75</v>
      </c>
      <c r="J437" s="39" t="s">
        <v>489</v>
      </c>
      <c r="K437" s="39" t="s">
        <v>65</v>
      </c>
      <c r="L437" s="36">
        <v>52</v>
      </c>
      <c r="M437" s="34" t="s">
        <v>777</v>
      </c>
      <c r="N437" s="34" t="s">
        <v>778</v>
      </c>
      <c r="O437" s="40" t="str">
        <f t="shared" si="54"/>
        <v>Екскаватор ЭО2628 МТЗ-80, д.н. 03670 КС</v>
      </c>
      <c r="P437" s="40" t="s">
        <v>2135</v>
      </c>
      <c r="Q437" s="40" t="e">
        <v>#N/A</v>
      </c>
      <c r="R437" s="40" t="e">
        <v>#N/A</v>
      </c>
      <c r="S437" s="27" t="e">
        <f>VLOOKUP(C437,'Список ТЗ'!$B$2:$B$457,1,FALSE)</f>
        <v>#N/A</v>
      </c>
      <c r="T437" s="27" t="e">
        <f>VLOOKUP(C437,'Список ТЗ'!$B$2:$E$457,2,FALSE)</f>
        <v>#N/A</v>
      </c>
      <c r="U437" s="27" t="e">
        <f>VLOOKUP(C437,'Список ТЗ'!$B$2:$E$457,3,FALSE)</f>
        <v>#N/A</v>
      </c>
      <c r="X437" s="27" t="str">
        <f>VLOOKUP(C437,'Перелік до списання'!$B$2:$B$207,1,FALSE)</f>
        <v>ЗЕ -10500000913/000</v>
      </c>
    </row>
    <row r="438" spans="1:24" ht="21.95" customHeight="1" x14ac:dyDescent="0.2">
      <c r="A438" s="33">
        <v>4629</v>
      </c>
      <c r="B438" s="34" t="s">
        <v>174</v>
      </c>
      <c r="C438" s="35" t="s">
        <v>352</v>
      </c>
      <c r="D438" s="36">
        <v>105</v>
      </c>
      <c r="E438" s="34" t="s">
        <v>1947</v>
      </c>
      <c r="F438" s="35" t="s">
        <v>436</v>
      </c>
      <c r="G438" s="38">
        <v>1</v>
      </c>
      <c r="H438" s="37">
        <v>0.25</v>
      </c>
      <c r="I438" s="37">
        <v>0.75</v>
      </c>
      <c r="J438" s="39" t="s">
        <v>490</v>
      </c>
      <c r="K438" s="39" t="s">
        <v>65</v>
      </c>
      <c r="L438" s="36">
        <v>52</v>
      </c>
      <c r="M438" s="34" t="s">
        <v>777</v>
      </c>
      <c r="N438" s="34" t="s">
        <v>778</v>
      </c>
      <c r="O438" s="40" t="str">
        <f t="shared" si="54"/>
        <v>Екскаватор ЕО-2621 ЮМЗ, д.н. 03668 КС</v>
      </c>
      <c r="P438" s="40" t="s">
        <v>2136</v>
      </c>
      <c r="Q438" s="40" t="e">
        <v>#N/A</v>
      </c>
      <c r="R438" s="40" t="e">
        <v>#N/A</v>
      </c>
      <c r="S438" s="27" t="e">
        <f>VLOOKUP(C438,'Список ТЗ'!$B$2:$B$457,1,FALSE)</f>
        <v>#N/A</v>
      </c>
      <c r="T438" s="27" t="e">
        <f>VLOOKUP(C438,'Список ТЗ'!$B$2:$E$457,2,FALSE)</f>
        <v>#N/A</v>
      </c>
      <c r="U438" s="27" t="e">
        <f>VLOOKUP(C438,'Список ТЗ'!$B$2:$E$457,3,FALSE)</f>
        <v>#N/A</v>
      </c>
      <c r="X438" s="27" t="str">
        <f>VLOOKUP(C438,'Перелік до списання'!$B$2:$B$207,1,FALSE)</f>
        <v>ЗЕ -10500000662/000</v>
      </c>
    </row>
    <row r="439" spans="1:24" ht="21.95" customHeight="1" x14ac:dyDescent="0.2">
      <c r="A439" s="33">
        <v>4630</v>
      </c>
      <c r="B439" s="34" t="s">
        <v>175</v>
      </c>
      <c r="C439" s="35" t="s">
        <v>353</v>
      </c>
      <c r="D439" s="36">
        <v>105</v>
      </c>
      <c r="E439" s="34" t="s">
        <v>1947</v>
      </c>
      <c r="F439" s="35" t="s">
        <v>436</v>
      </c>
      <c r="G439" s="42">
        <v>30315.87</v>
      </c>
      <c r="H439" s="42">
        <v>15410.55</v>
      </c>
      <c r="I439" s="42">
        <v>14905.32</v>
      </c>
      <c r="J439" s="39" t="s">
        <v>491</v>
      </c>
      <c r="K439" s="39" t="s">
        <v>65</v>
      </c>
      <c r="L439" s="36">
        <v>52</v>
      </c>
      <c r="M439" s="34" t="s">
        <v>777</v>
      </c>
      <c r="N439" s="34" t="s">
        <v>778</v>
      </c>
      <c r="O439" s="40" t="str">
        <f t="shared" si="54"/>
        <v>Мікроавтобус, ГАЗ-32213, д.н. 07177 КА</v>
      </c>
      <c r="P439" s="40" t="s">
        <v>2137</v>
      </c>
      <c r="Q439" s="40" t="e">
        <v>#N/A</v>
      </c>
      <c r="R439" s="40" t="e">
        <v>#N/A</v>
      </c>
      <c r="S439" s="27" t="e">
        <f>VLOOKUP(C439,'Список ТЗ'!$B$2:$B$457,1,FALSE)</f>
        <v>#N/A</v>
      </c>
      <c r="T439" s="27" t="e">
        <f>VLOOKUP(C439,'Список ТЗ'!$B$2:$E$457,2,FALSE)</f>
        <v>#N/A</v>
      </c>
      <c r="U439" s="27" t="e">
        <f>VLOOKUP(C439,'Список ТЗ'!$B$2:$E$457,3,FALSE)</f>
        <v>#N/A</v>
      </c>
      <c r="X439" s="27" t="str">
        <f>VLOOKUP(C439,'Перелік до списання'!$B$2:$B$207,1,FALSE)</f>
        <v>ЗЕ -10500001094/000</v>
      </c>
    </row>
    <row r="440" spans="1:24" ht="21.95" customHeight="1" x14ac:dyDescent="0.2">
      <c r="A440" s="33">
        <v>4631</v>
      </c>
      <c r="B440" s="34" t="s">
        <v>176</v>
      </c>
      <c r="C440" s="35" t="s">
        <v>354</v>
      </c>
      <c r="D440" s="36">
        <v>105</v>
      </c>
      <c r="E440" s="34" t="s">
        <v>1947</v>
      </c>
      <c r="F440" s="35" t="s">
        <v>436</v>
      </c>
      <c r="G440" s="38">
        <v>1</v>
      </c>
      <c r="H440" s="37">
        <v>0.25</v>
      </c>
      <c r="I440" s="37">
        <v>0.75</v>
      </c>
      <c r="J440" s="39" t="s">
        <v>492</v>
      </c>
      <c r="K440" s="39" t="s">
        <v>65</v>
      </c>
      <c r="L440" s="36">
        <v>52</v>
      </c>
      <c r="M440" s="34" t="s">
        <v>777</v>
      </c>
      <c r="N440" s="34" t="s">
        <v>778</v>
      </c>
      <c r="O440" s="40" t="str">
        <f t="shared" si="54"/>
        <v>Самохідне шасі Т-16МГ,   д.н. 02496КС</v>
      </c>
      <c r="P440" s="40" t="s">
        <v>2138</v>
      </c>
      <c r="Q440" s="40" t="e">
        <v>#N/A</v>
      </c>
      <c r="R440" s="40" t="e">
        <v>#N/A</v>
      </c>
      <c r="S440" s="27" t="e">
        <f>VLOOKUP(C440,'Список ТЗ'!$B$2:$B$457,1,FALSE)</f>
        <v>#N/A</v>
      </c>
      <c r="T440" s="27" t="e">
        <f>VLOOKUP(C440,'Список ТЗ'!$B$2:$E$457,2,FALSE)</f>
        <v>#N/A</v>
      </c>
      <c r="U440" s="27" t="e">
        <f>VLOOKUP(C440,'Список ТЗ'!$B$2:$E$457,3,FALSE)</f>
        <v>#N/A</v>
      </c>
      <c r="X440" s="27" t="str">
        <f>VLOOKUP(C440,'Перелік до списання'!$B$2:$B$207,1,FALSE)</f>
        <v>ЗЕ -10500001089/000</v>
      </c>
    </row>
    <row r="441" spans="1:24" ht="21.95" customHeight="1" x14ac:dyDescent="0.2">
      <c r="A441" s="33">
        <v>4632</v>
      </c>
      <c r="B441" s="34" t="s">
        <v>177</v>
      </c>
      <c r="C441" s="35" t="s">
        <v>355</v>
      </c>
      <c r="D441" s="36">
        <v>105</v>
      </c>
      <c r="E441" s="34" t="s">
        <v>1947</v>
      </c>
      <c r="F441" s="35" t="s">
        <v>436</v>
      </c>
      <c r="G441" s="42">
        <v>31731.85</v>
      </c>
      <c r="H441" s="42">
        <v>16130.35</v>
      </c>
      <c r="I441" s="43">
        <v>15601.5</v>
      </c>
      <c r="J441" s="39" t="s">
        <v>492</v>
      </c>
      <c r="K441" s="39" t="s">
        <v>65</v>
      </c>
      <c r="L441" s="36">
        <v>52</v>
      </c>
      <c r="M441" s="34" t="s">
        <v>777</v>
      </c>
      <c r="N441" s="34" t="s">
        <v>778</v>
      </c>
      <c r="O441" s="40" t="str">
        <f t="shared" si="54"/>
        <v>Самохідне шасі Т-16МГ, д.н. 02495 КС</v>
      </c>
      <c r="P441" s="40" t="s">
        <v>2139</v>
      </c>
      <c r="Q441" s="40" t="e">
        <v>#N/A</v>
      </c>
      <c r="R441" s="40" t="e">
        <v>#N/A</v>
      </c>
      <c r="S441" s="27" t="e">
        <f>VLOOKUP(C441,'Список ТЗ'!$B$2:$B$457,1,FALSE)</f>
        <v>#N/A</v>
      </c>
      <c r="T441" s="27" t="e">
        <f>VLOOKUP(C441,'Список ТЗ'!$B$2:$E$457,2,FALSE)</f>
        <v>#N/A</v>
      </c>
      <c r="U441" s="27" t="e">
        <f>VLOOKUP(C441,'Список ТЗ'!$B$2:$E$457,3,FALSE)</f>
        <v>#N/A</v>
      </c>
      <c r="X441" s="27" t="str">
        <f>VLOOKUP(C441,'Перелік до списання'!$B$2:$B$207,1,FALSE)</f>
        <v>ЗЕ -10500001088/000</v>
      </c>
    </row>
    <row r="442" spans="1:24" ht="33" customHeight="1" x14ac:dyDescent="0.2">
      <c r="A442" s="33">
        <v>4633</v>
      </c>
      <c r="B442" s="34" t="s">
        <v>2140</v>
      </c>
      <c r="C442" s="35" t="s">
        <v>2141</v>
      </c>
      <c r="D442" s="36">
        <v>105</v>
      </c>
      <c r="E442" s="34" t="s">
        <v>1947</v>
      </c>
      <c r="F442" s="35" t="s">
        <v>436</v>
      </c>
      <c r="G442" s="42">
        <v>2560.87</v>
      </c>
      <c r="H442" s="42">
        <v>1429.84</v>
      </c>
      <c r="I442" s="42">
        <v>1131.03</v>
      </c>
      <c r="J442" s="39" t="s">
        <v>2142</v>
      </c>
      <c r="K442" s="39" t="s">
        <v>65</v>
      </c>
      <c r="L442" s="36">
        <v>52</v>
      </c>
      <c r="M442" s="34" t="s">
        <v>777</v>
      </c>
      <c r="N442" s="34" t="s">
        <v>555</v>
      </c>
      <c r="O442" s="40" t="str">
        <f t="shared" si="54"/>
        <v>Тротуарно прибиральна машина КО-719, д.н. 03669 КС</v>
      </c>
      <c r="P442" s="40" t="s">
        <v>2143</v>
      </c>
      <c r="Q442" s="40" t="e">
        <v>#N/A</v>
      </c>
      <c r="R442" s="40" t="e">
        <v>#N/A</v>
      </c>
      <c r="S442" s="27" t="e">
        <f>VLOOKUP(C442,'Список ТЗ'!$B$2:$B$457,1,FALSE)</f>
        <v>#N/A</v>
      </c>
      <c r="T442" s="27" t="e">
        <f>VLOOKUP(C442,'Список ТЗ'!$B$2:$E$457,2,FALSE)</f>
        <v>#N/A</v>
      </c>
      <c r="U442" s="27" t="e">
        <f>VLOOKUP(C442,'Список ТЗ'!$B$2:$E$457,3,FALSE)</f>
        <v>#N/A</v>
      </c>
      <c r="X442" s="27" t="e">
        <f>VLOOKUP(C442,'Перелік до списання'!$B$2:$B$207,1,FALSE)</f>
        <v>#N/A</v>
      </c>
    </row>
    <row r="443" spans="1:24" ht="21.95" customHeight="1" x14ac:dyDescent="0.2">
      <c r="A443" s="33">
        <v>4634</v>
      </c>
      <c r="B443" s="34" t="s">
        <v>2144</v>
      </c>
      <c r="C443" s="35" t="s">
        <v>2145</v>
      </c>
      <c r="D443" s="36">
        <v>105</v>
      </c>
      <c r="E443" s="34" t="s">
        <v>1947</v>
      </c>
      <c r="F443" s="35" t="s">
        <v>436</v>
      </c>
      <c r="G443" s="42">
        <v>5619.33</v>
      </c>
      <c r="H443" s="42">
        <v>1896.58</v>
      </c>
      <c r="I443" s="42">
        <v>3722.75</v>
      </c>
      <c r="J443" s="39" t="s">
        <v>2146</v>
      </c>
      <c r="K443" s="39" t="s">
        <v>65</v>
      </c>
      <c r="L443" s="36">
        <v>52</v>
      </c>
      <c r="M443" s="34" t="s">
        <v>777</v>
      </c>
      <c r="N443" s="34" t="s">
        <v>555</v>
      </c>
      <c r="O443" s="40" t="str">
        <f t="shared" si="54"/>
        <v>ГАЗ-3307 вантажний № АА 8405 КО (поліпшення)</v>
      </c>
      <c r="P443" s="40" t="s">
        <v>2147</v>
      </c>
      <c r="Q443" s="40" t="e">
        <v>#N/A</v>
      </c>
      <c r="R443" s="40" t="e">
        <v>#N/A</v>
      </c>
      <c r="S443" s="27" t="e">
        <f>VLOOKUP(C443,'Список ТЗ'!$B$2:$B$457,1,FALSE)</f>
        <v>#N/A</v>
      </c>
      <c r="T443" s="27" t="e">
        <f>VLOOKUP(C443,'Список ТЗ'!$B$2:$E$457,2,FALSE)</f>
        <v>#N/A</v>
      </c>
      <c r="U443" s="27" t="e">
        <f>VLOOKUP(C443,'Список ТЗ'!$B$2:$E$457,3,FALSE)</f>
        <v>#N/A</v>
      </c>
      <c r="X443" s="27" t="e">
        <f>VLOOKUP(C443,'Перелік до списання'!$B$2:$B$207,1,FALSE)</f>
        <v>#N/A</v>
      </c>
    </row>
    <row r="444" spans="1:24" ht="44.1" customHeight="1" x14ac:dyDescent="0.2">
      <c r="A444" s="33">
        <v>4635</v>
      </c>
      <c r="B444" s="34" t="s">
        <v>2148</v>
      </c>
      <c r="C444" s="35" t="s">
        <v>2149</v>
      </c>
      <c r="D444" s="36">
        <v>105</v>
      </c>
      <c r="E444" s="34" t="s">
        <v>1947</v>
      </c>
      <c r="F444" s="35" t="s">
        <v>436</v>
      </c>
      <c r="G444" s="42">
        <v>2247.4299999999998</v>
      </c>
      <c r="H444" s="42">
        <v>1254.8399999999999</v>
      </c>
      <c r="I444" s="37">
        <v>992.59</v>
      </c>
      <c r="J444" s="39" t="s">
        <v>454</v>
      </c>
      <c r="K444" s="39" t="s">
        <v>65</v>
      </c>
      <c r="L444" s="36">
        <v>52</v>
      </c>
      <c r="M444" s="34" t="s">
        <v>777</v>
      </c>
      <c r="N444" s="34" t="s">
        <v>829</v>
      </c>
      <c r="O444" s="40" t="str">
        <f t="shared" si="54"/>
        <v>Прибирально-підмітальне обладнання на тротуарно прибиральну машину КО-719, д.н. 03669 КС</v>
      </c>
      <c r="P444" s="40" t="s">
        <v>2150</v>
      </c>
      <c r="Q444" s="40" t="e">
        <v>#N/A</v>
      </c>
      <c r="R444" s="40" t="e">
        <v>#N/A</v>
      </c>
      <c r="S444" s="27" t="e">
        <f>VLOOKUP(C444,'Список ТЗ'!$B$2:$B$457,1,FALSE)</f>
        <v>#N/A</v>
      </c>
      <c r="T444" s="27" t="e">
        <f>VLOOKUP(C444,'Список ТЗ'!$B$2:$E$457,2,FALSE)</f>
        <v>#N/A</v>
      </c>
      <c r="U444" s="27" t="e">
        <f>VLOOKUP(C444,'Список ТЗ'!$B$2:$E$457,3,FALSE)</f>
        <v>#N/A</v>
      </c>
      <c r="X444" s="27" t="e">
        <f>VLOOKUP(C444,'Перелік до списання'!$B$2:$B$207,1,FALSE)</f>
        <v>#N/A</v>
      </c>
    </row>
    <row r="445" spans="1:24" ht="21.95" customHeight="1" x14ac:dyDescent="0.2">
      <c r="A445" s="33">
        <v>4636</v>
      </c>
      <c r="B445" s="34" t="s">
        <v>2151</v>
      </c>
      <c r="C445" s="35" t="s">
        <v>2152</v>
      </c>
      <c r="D445" s="36">
        <v>105</v>
      </c>
      <c r="E445" s="34" t="s">
        <v>1947</v>
      </c>
      <c r="F445" s="35" t="s">
        <v>436</v>
      </c>
      <c r="G445" s="42">
        <v>137431.94</v>
      </c>
      <c r="H445" s="42">
        <v>76732.84</v>
      </c>
      <c r="I445" s="43">
        <v>60699.1</v>
      </c>
      <c r="J445" s="39" t="s">
        <v>1500</v>
      </c>
      <c r="K445" s="39" t="s">
        <v>65</v>
      </c>
      <c r="L445" s="36">
        <v>52</v>
      </c>
      <c r="M445" s="34" t="s">
        <v>777</v>
      </c>
      <c r="N445" s="34" t="s">
        <v>555</v>
      </c>
      <c r="O445" s="40" t="str">
        <f t="shared" si="54"/>
        <v>ЗИЛ-131спец. автомаст. №13422 КА</v>
      </c>
      <c r="P445" s="40" t="s">
        <v>2153</v>
      </c>
      <c r="Q445" s="40" t="e">
        <v>#N/A</v>
      </c>
      <c r="R445" s="40" t="e">
        <v>#N/A</v>
      </c>
      <c r="S445" s="27" t="e">
        <f>VLOOKUP(C445,'Список ТЗ'!$B$2:$B$457,1,FALSE)</f>
        <v>#N/A</v>
      </c>
      <c r="T445" s="27" t="e">
        <f>VLOOKUP(C445,'Список ТЗ'!$B$2:$E$457,2,FALSE)</f>
        <v>#N/A</v>
      </c>
      <c r="U445" s="27" t="e">
        <f>VLOOKUP(C445,'Список ТЗ'!$B$2:$E$457,3,FALSE)</f>
        <v>#N/A</v>
      </c>
      <c r="X445" s="27" t="e">
        <f>VLOOKUP(C445,'Перелік до списання'!$B$2:$B$207,1,FALSE)</f>
        <v>#N/A</v>
      </c>
    </row>
    <row r="446" spans="1:24" ht="33" customHeight="1" x14ac:dyDescent="0.2">
      <c r="A446" s="33">
        <v>4637</v>
      </c>
      <c r="B446" s="34" t="s">
        <v>2154</v>
      </c>
      <c r="C446" s="35" t="s">
        <v>2155</v>
      </c>
      <c r="D446" s="36">
        <v>105</v>
      </c>
      <c r="E446" s="34" t="s">
        <v>1947</v>
      </c>
      <c r="F446" s="35" t="s">
        <v>436</v>
      </c>
      <c r="G446" s="42">
        <v>151230.12</v>
      </c>
      <c r="H446" s="42">
        <v>44360.83</v>
      </c>
      <c r="I446" s="42">
        <v>106869.29</v>
      </c>
      <c r="J446" s="39" t="s">
        <v>2156</v>
      </c>
      <c r="K446" s="39" t="s">
        <v>65</v>
      </c>
      <c r="L446" s="36">
        <v>52</v>
      </c>
      <c r="M446" s="34" t="s">
        <v>777</v>
      </c>
      <c r="N446" s="34" t="s">
        <v>555</v>
      </c>
      <c r="O446" s="40" t="str">
        <f t="shared" si="54"/>
        <v>КРАЗ-6510  самоскид  № 0554  КІТ (поліпшення, капремонт)</v>
      </c>
      <c r="P446" s="40" t="s">
        <v>2157</v>
      </c>
      <c r="Q446" s="40" t="e">
        <v>#N/A</v>
      </c>
      <c r="R446" s="40" t="e">
        <v>#N/A</v>
      </c>
      <c r="S446" s="27" t="e">
        <f>VLOOKUP(C446,'Список ТЗ'!$B$2:$B$457,1,FALSE)</f>
        <v>#N/A</v>
      </c>
      <c r="T446" s="27" t="e">
        <f>VLOOKUP(C446,'Список ТЗ'!$B$2:$E$457,2,FALSE)</f>
        <v>#N/A</v>
      </c>
      <c r="U446" s="27" t="e">
        <f>VLOOKUP(C446,'Список ТЗ'!$B$2:$E$457,3,FALSE)</f>
        <v>#N/A</v>
      </c>
      <c r="X446" s="27" t="e">
        <f>VLOOKUP(C446,'Перелік до списання'!$B$2:$B$207,1,FALSE)</f>
        <v>#N/A</v>
      </c>
    </row>
    <row r="447" spans="1:24" ht="33" customHeight="1" x14ac:dyDescent="0.2">
      <c r="A447" s="33">
        <v>4638</v>
      </c>
      <c r="B447" s="34" t="s">
        <v>2158</v>
      </c>
      <c r="C447" s="35" t="s">
        <v>2159</v>
      </c>
      <c r="D447" s="36">
        <v>105</v>
      </c>
      <c r="E447" s="34" t="s">
        <v>1947</v>
      </c>
      <c r="F447" s="35" t="s">
        <v>436</v>
      </c>
      <c r="G447" s="38">
        <v>1</v>
      </c>
      <c r="H447" s="37">
        <v>0.54</v>
      </c>
      <c r="I447" s="37">
        <v>0.46</v>
      </c>
      <c r="J447" s="39" t="s">
        <v>451</v>
      </c>
      <c r="K447" s="39" t="s">
        <v>65</v>
      </c>
      <c r="L447" s="36">
        <v>52</v>
      </c>
      <c r="M447" s="34" t="s">
        <v>777</v>
      </c>
      <c r="N447" s="34" t="s">
        <v>555</v>
      </c>
      <c r="O447" s="40" t="str">
        <f t="shared" si="54"/>
        <v>Автономний обігрівач типу ОВ-65  на ГАЗ-3307 грузовой №АА 8405 КО</v>
      </c>
      <c r="P447" s="40" t="s">
        <v>2160</v>
      </c>
      <c r="Q447" s="40" t="e">
        <v>#N/A</v>
      </c>
      <c r="R447" s="40" t="e">
        <v>#N/A</v>
      </c>
      <c r="S447" s="27" t="e">
        <f>VLOOKUP(C447,'Список ТЗ'!$B$2:$B$457,1,FALSE)</f>
        <v>#N/A</v>
      </c>
      <c r="T447" s="27" t="e">
        <f>VLOOKUP(C447,'Список ТЗ'!$B$2:$E$457,2,FALSE)</f>
        <v>#N/A</v>
      </c>
      <c r="U447" s="27" t="e">
        <f>VLOOKUP(C447,'Список ТЗ'!$B$2:$E$457,3,FALSE)</f>
        <v>#N/A</v>
      </c>
      <c r="X447" s="27" t="e">
        <f>VLOOKUP(C447,'Перелік до списання'!$B$2:$B$207,1,FALSE)</f>
        <v>#N/A</v>
      </c>
    </row>
    <row r="448" spans="1:24" ht="44.1" customHeight="1" x14ac:dyDescent="0.2">
      <c r="A448" s="33">
        <v>72628</v>
      </c>
      <c r="B448" s="34" t="s">
        <v>2161</v>
      </c>
      <c r="C448" s="35" t="s">
        <v>2162</v>
      </c>
      <c r="D448" s="36">
        <v>104</v>
      </c>
      <c r="E448" s="34" t="s">
        <v>552</v>
      </c>
      <c r="F448" s="35" t="s">
        <v>29</v>
      </c>
      <c r="G448" s="42">
        <v>5866.75</v>
      </c>
      <c r="H448" s="37">
        <v>97.78</v>
      </c>
      <c r="I448" s="42">
        <v>5768.97</v>
      </c>
      <c r="J448" s="39" t="s">
        <v>577</v>
      </c>
      <c r="K448" s="39" t="s">
        <v>553</v>
      </c>
      <c r="L448" s="36">
        <v>58</v>
      </c>
      <c r="M448" s="34" t="s">
        <v>554</v>
      </c>
      <c r="N448" s="34" t="s">
        <v>2163</v>
      </c>
      <c r="O448" s="40" t="str">
        <f t="shared" si="54"/>
        <v>Передпусковий рідинний підігрівач 14ТС-10М5 МАЗ-437043 держ. № АА 1192 ХН</v>
      </c>
      <c r="P448" s="40" t="s">
        <v>2164</v>
      </c>
      <c r="Q448" s="40" t="e">
        <v>#N/A</v>
      </c>
      <c r="R448" s="40" t="e">
        <v>#N/A</v>
      </c>
      <c r="S448" s="27" t="e">
        <f>VLOOKUP(C448,'Список ТЗ'!$B$2:$B$457,1,FALSE)</f>
        <v>#N/A</v>
      </c>
      <c r="T448" s="27" t="e">
        <f>VLOOKUP(C448,'Список ТЗ'!$B$2:$E$457,2,FALSE)</f>
        <v>#N/A</v>
      </c>
      <c r="U448" s="27" t="e">
        <f>VLOOKUP(C448,'Список ТЗ'!$B$2:$E$457,3,FALSE)</f>
        <v>#N/A</v>
      </c>
      <c r="X448" s="27" t="e">
        <f>VLOOKUP(C448,'Перелік до списання'!$B$2:$B$207,1,FALSE)</f>
        <v>#N/A</v>
      </c>
    </row>
    <row r="449" spans="1:24" ht="33" customHeight="1" x14ac:dyDescent="0.2">
      <c r="A449" s="33">
        <v>72629</v>
      </c>
      <c r="B449" s="34" t="s">
        <v>2165</v>
      </c>
      <c r="C449" s="35" t="s">
        <v>2166</v>
      </c>
      <c r="D449" s="36">
        <v>104</v>
      </c>
      <c r="E449" s="34" t="s">
        <v>552</v>
      </c>
      <c r="F449" s="35" t="s">
        <v>29</v>
      </c>
      <c r="G449" s="42">
        <v>8512.18</v>
      </c>
      <c r="H449" s="37">
        <v>141.87</v>
      </c>
      <c r="I449" s="42">
        <v>8370.31</v>
      </c>
      <c r="J449" s="39" t="s">
        <v>577</v>
      </c>
      <c r="K449" s="39" t="s">
        <v>553</v>
      </c>
      <c r="L449" s="36">
        <v>58</v>
      </c>
      <c r="M449" s="34" t="s">
        <v>554</v>
      </c>
      <c r="N449" s="34" t="s">
        <v>2163</v>
      </c>
      <c r="O449" s="40" t="str">
        <f t="shared" si="54"/>
        <v>Автономний опалювач МАЗ-437043 держ. № АА 1192 ХН</v>
      </c>
      <c r="P449" s="40" t="s">
        <v>2167</v>
      </c>
      <c r="Q449" s="40" t="e">
        <v>#N/A</v>
      </c>
      <c r="R449" s="40" t="e">
        <v>#N/A</v>
      </c>
      <c r="S449" s="27" t="e">
        <f>VLOOKUP(C449,'Список ТЗ'!$B$2:$B$457,1,FALSE)</f>
        <v>#N/A</v>
      </c>
      <c r="T449" s="27" t="e">
        <f>VLOOKUP(C449,'Список ТЗ'!$B$2:$E$457,2,FALSE)</f>
        <v>#N/A</v>
      </c>
      <c r="U449" s="27" t="e">
        <f>VLOOKUP(C449,'Список ТЗ'!$B$2:$E$457,3,FALSE)</f>
        <v>#N/A</v>
      </c>
      <c r="X449" s="27" t="e">
        <f>VLOOKUP(C449,'Перелік до списання'!$B$2:$B$207,1,FALSE)</f>
        <v>#N/A</v>
      </c>
    </row>
    <row r="450" spans="1:24" ht="56.1" customHeight="1" x14ac:dyDescent="0.2">
      <c r="A450" s="33">
        <v>72630</v>
      </c>
      <c r="B450" s="34" t="s">
        <v>2168</v>
      </c>
      <c r="C450" s="35" t="s">
        <v>2169</v>
      </c>
      <c r="D450" s="36">
        <v>104</v>
      </c>
      <c r="E450" s="34" t="s">
        <v>552</v>
      </c>
      <c r="F450" s="35" t="s">
        <v>29</v>
      </c>
      <c r="G450" s="42">
        <v>7134.37</v>
      </c>
      <c r="H450" s="37">
        <v>118.91</v>
      </c>
      <c r="I450" s="42">
        <v>7015.46</v>
      </c>
      <c r="J450" s="39" t="s">
        <v>2170</v>
      </c>
      <c r="K450" s="39" t="s">
        <v>553</v>
      </c>
      <c r="L450" s="36">
        <v>58</v>
      </c>
      <c r="M450" s="34" t="s">
        <v>554</v>
      </c>
      <c r="N450" s="34" t="s">
        <v>2163</v>
      </c>
      <c r="O450" s="40" t="str">
        <f t="shared" si="54"/>
        <v>Інше стаціонарне технолог. облад. автомоб.шасі спеціал аварійн.автомай-ня МАЗ-437043,д.нАА 1192 ХН</v>
      </c>
      <c r="P450" s="40" t="s">
        <v>2171</v>
      </c>
      <c r="Q450" s="40" t="e">
        <v>#N/A</v>
      </c>
      <c r="R450" s="40" t="e">
        <v>#N/A</v>
      </c>
      <c r="S450" s="27" t="e">
        <f>VLOOKUP(C450,'Список ТЗ'!$B$2:$B$457,1,FALSE)</f>
        <v>#N/A</v>
      </c>
      <c r="T450" s="27" t="e">
        <f>VLOOKUP(C450,'Список ТЗ'!$B$2:$E$457,2,FALSE)</f>
        <v>#N/A</v>
      </c>
      <c r="U450" s="27" t="e">
        <f>VLOOKUP(C450,'Список ТЗ'!$B$2:$E$457,3,FALSE)</f>
        <v>#N/A</v>
      </c>
      <c r="X450" s="27" t="e">
        <f>VLOOKUP(C450,'Перелік до списання'!$B$2:$B$207,1,FALSE)</f>
        <v>#N/A</v>
      </c>
    </row>
    <row r="451" spans="1:24" ht="44.1" customHeight="1" x14ac:dyDescent="0.2">
      <c r="A451" s="33">
        <v>72631</v>
      </c>
      <c r="B451" s="34" t="s">
        <v>2172</v>
      </c>
      <c r="C451" s="35" t="s">
        <v>2173</v>
      </c>
      <c r="D451" s="36">
        <v>104</v>
      </c>
      <c r="E451" s="34" t="s">
        <v>552</v>
      </c>
      <c r="F451" s="35" t="s">
        <v>29</v>
      </c>
      <c r="G451" s="42">
        <v>8366.56</v>
      </c>
      <c r="H451" s="37">
        <v>139.44</v>
      </c>
      <c r="I451" s="42">
        <v>8227.1200000000008</v>
      </c>
      <c r="J451" s="39" t="s">
        <v>2170</v>
      </c>
      <c r="K451" s="39" t="s">
        <v>553</v>
      </c>
      <c r="L451" s="36">
        <v>58</v>
      </c>
      <c r="M451" s="34" t="s">
        <v>554</v>
      </c>
      <c r="N451" s="34" t="s">
        <v>2163</v>
      </c>
      <c r="O451" s="40" t="str">
        <f t="shared" si="54"/>
        <v>Дообладнання спеціального аварійного автомобіля МАЗ-437043,д.нАА 1192 ХН</v>
      </c>
      <c r="P451" s="40" t="s">
        <v>2174</v>
      </c>
      <c r="Q451" s="40" t="e">
        <v>#N/A</v>
      </c>
      <c r="R451" s="40" t="e">
        <v>#N/A</v>
      </c>
      <c r="S451" s="27" t="e">
        <f>VLOOKUP(C451,'Список ТЗ'!$B$2:$B$457,1,FALSE)</f>
        <v>#N/A</v>
      </c>
      <c r="T451" s="27" t="e">
        <f>VLOOKUP(C451,'Список ТЗ'!$B$2:$E$457,2,FALSE)</f>
        <v>#N/A</v>
      </c>
      <c r="U451" s="27" t="e">
        <f>VLOOKUP(C451,'Список ТЗ'!$B$2:$E$457,3,FALSE)</f>
        <v>#N/A</v>
      </c>
      <c r="X451" s="27" t="e">
        <f>VLOOKUP(C451,'Перелік до списання'!$B$2:$B$207,1,FALSE)</f>
        <v>#N/A</v>
      </c>
    </row>
    <row r="452" spans="1:24" ht="56.1" customHeight="1" x14ac:dyDescent="0.2">
      <c r="A452" s="33">
        <v>72634</v>
      </c>
      <c r="B452" s="34" t="s">
        <v>2175</v>
      </c>
      <c r="C452" s="35" t="s">
        <v>2176</v>
      </c>
      <c r="D452" s="36">
        <v>104</v>
      </c>
      <c r="E452" s="34" t="s">
        <v>552</v>
      </c>
      <c r="F452" s="35" t="s">
        <v>29</v>
      </c>
      <c r="G452" s="42">
        <v>6746.78</v>
      </c>
      <c r="H452" s="37">
        <v>112.45</v>
      </c>
      <c r="I452" s="42">
        <v>6634.33</v>
      </c>
      <c r="J452" s="39" t="s">
        <v>2177</v>
      </c>
      <c r="K452" s="39" t="s">
        <v>553</v>
      </c>
      <c r="L452" s="36">
        <v>58</v>
      </c>
      <c r="M452" s="34" t="s">
        <v>554</v>
      </c>
      <c r="N452" s="34" t="s">
        <v>2163</v>
      </c>
      <c r="O452" s="40" t="str">
        <f t="shared" si="54"/>
        <v>Передпусковий рідинний підігрівач14ТС-10  на спец. аваріЙ. автомайстерерня КАМАЗ-43253, д.н АА1143ХН</v>
      </c>
      <c r="P452" s="40" t="s">
        <v>2178</v>
      </c>
      <c r="Q452" s="40" t="e">
        <v>#N/A</v>
      </c>
      <c r="R452" s="40" t="e">
        <v>#N/A</v>
      </c>
      <c r="S452" s="27" t="e">
        <f>VLOOKUP(C452,'Список ТЗ'!$B$2:$B$457,1,FALSE)</f>
        <v>#N/A</v>
      </c>
      <c r="T452" s="27" t="e">
        <f>VLOOKUP(C452,'Список ТЗ'!$B$2:$E$457,2,FALSE)</f>
        <v>#N/A</v>
      </c>
      <c r="U452" s="27" t="e">
        <f>VLOOKUP(C452,'Список ТЗ'!$B$2:$E$457,3,FALSE)</f>
        <v>#N/A</v>
      </c>
      <c r="X452" s="27" t="e">
        <f>VLOOKUP(C452,'Перелік до списання'!$B$2:$B$207,1,FALSE)</f>
        <v>#N/A</v>
      </c>
    </row>
    <row r="453" spans="1:24" ht="56.1" customHeight="1" x14ac:dyDescent="0.2">
      <c r="A453" s="33">
        <v>72635</v>
      </c>
      <c r="B453" s="34" t="s">
        <v>2179</v>
      </c>
      <c r="C453" s="35" t="s">
        <v>2180</v>
      </c>
      <c r="D453" s="36">
        <v>104</v>
      </c>
      <c r="E453" s="34" t="s">
        <v>552</v>
      </c>
      <c r="F453" s="35" t="s">
        <v>29</v>
      </c>
      <c r="G453" s="42">
        <v>8060.14</v>
      </c>
      <c r="H453" s="37">
        <v>134.34</v>
      </c>
      <c r="I453" s="43">
        <v>7925.8</v>
      </c>
      <c r="J453" s="39" t="s">
        <v>2177</v>
      </c>
      <c r="K453" s="39" t="s">
        <v>553</v>
      </c>
      <c r="L453" s="36">
        <v>58</v>
      </c>
      <c r="M453" s="34" t="s">
        <v>554</v>
      </c>
      <c r="N453" s="34" t="s">
        <v>2163</v>
      </c>
      <c r="O453" s="40" t="str">
        <f t="shared" si="54"/>
        <v>Автономний опалювач Eberspacher AIRTRONIC D2 на спец. аварій. автомай-ня КАМАЗ-43253, д.н АА1143ХН</v>
      </c>
      <c r="P453" s="40" t="s">
        <v>2181</v>
      </c>
      <c r="Q453" s="40" t="e">
        <v>#N/A</v>
      </c>
      <c r="R453" s="40" t="e">
        <v>#N/A</v>
      </c>
      <c r="S453" s="27" t="e">
        <f>VLOOKUP(C453,'Список ТЗ'!$B$2:$B$457,1,FALSE)</f>
        <v>#N/A</v>
      </c>
      <c r="T453" s="27" t="e">
        <f>VLOOKUP(C453,'Список ТЗ'!$B$2:$E$457,2,FALSE)</f>
        <v>#N/A</v>
      </c>
      <c r="U453" s="27" t="e">
        <f>VLOOKUP(C453,'Список ТЗ'!$B$2:$E$457,3,FALSE)</f>
        <v>#N/A</v>
      </c>
      <c r="X453" s="27" t="e">
        <f>VLOOKUP(C453,'Перелік до списання'!$B$2:$B$207,1,FALSE)</f>
        <v>#N/A</v>
      </c>
    </row>
    <row r="454" spans="1:24" ht="44.1" customHeight="1" x14ac:dyDescent="0.2">
      <c r="A454" s="33">
        <v>72636</v>
      </c>
      <c r="B454" s="34" t="s">
        <v>2182</v>
      </c>
      <c r="C454" s="35" t="s">
        <v>2183</v>
      </c>
      <c r="D454" s="36">
        <v>104</v>
      </c>
      <c r="E454" s="34" t="s">
        <v>552</v>
      </c>
      <c r="F454" s="35" t="s">
        <v>29</v>
      </c>
      <c r="G454" s="42">
        <v>1301.76</v>
      </c>
      <c r="H454" s="41">
        <v>21.7</v>
      </c>
      <c r="I454" s="42">
        <v>1280.06</v>
      </c>
      <c r="J454" s="39" t="s">
        <v>2177</v>
      </c>
      <c r="K454" s="39" t="s">
        <v>553</v>
      </c>
      <c r="L454" s="36">
        <v>58</v>
      </c>
      <c r="M454" s="34" t="s">
        <v>554</v>
      </c>
      <c r="N454" s="34" t="s">
        <v>2163</v>
      </c>
      <c r="O454" s="40" t="str">
        <f t="shared" ref="O454:O517" si="61">B454</f>
        <v>Обладнення та інвентар базового автомобіля КАМАЗ-43253, д.н АА 1143 ХН</v>
      </c>
      <c r="P454" s="40" t="s">
        <v>2184</v>
      </c>
      <c r="Q454" s="40" t="e">
        <v>#N/A</v>
      </c>
      <c r="R454" s="40" t="e">
        <v>#N/A</v>
      </c>
      <c r="S454" s="27" t="e">
        <f>VLOOKUP(C454,'Список ТЗ'!$B$2:$B$457,1,FALSE)</f>
        <v>#N/A</v>
      </c>
      <c r="T454" s="27" t="e">
        <f>VLOOKUP(C454,'Список ТЗ'!$B$2:$E$457,2,FALSE)</f>
        <v>#N/A</v>
      </c>
      <c r="U454" s="27" t="e">
        <f>VLOOKUP(C454,'Список ТЗ'!$B$2:$E$457,3,FALSE)</f>
        <v>#N/A</v>
      </c>
      <c r="X454" s="27" t="e">
        <f>VLOOKUP(C454,'Перелік до списання'!$B$2:$B$207,1,FALSE)</f>
        <v>#N/A</v>
      </c>
    </row>
    <row r="455" spans="1:24" ht="56.1" customHeight="1" x14ac:dyDescent="0.2">
      <c r="A455" s="33">
        <v>72637</v>
      </c>
      <c r="B455" s="34" t="s">
        <v>2185</v>
      </c>
      <c r="C455" s="35" t="s">
        <v>2186</v>
      </c>
      <c r="D455" s="36">
        <v>104</v>
      </c>
      <c r="E455" s="34" t="s">
        <v>552</v>
      </c>
      <c r="F455" s="35" t="s">
        <v>29</v>
      </c>
      <c r="G455" s="43">
        <v>6501.5</v>
      </c>
      <c r="H455" s="37">
        <v>108.36</v>
      </c>
      <c r="I455" s="42">
        <v>6393.14</v>
      </c>
      <c r="J455" s="39" t="s">
        <v>2177</v>
      </c>
      <c r="K455" s="39" t="s">
        <v>553</v>
      </c>
      <c r="L455" s="36">
        <v>58</v>
      </c>
      <c r="M455" s="34" t="s">
        <v>554</v>
      </c>
      <c r="N455" s="34" t="s">
        <v>2163</v>
      </c>
      <c r="O455" s="40" t="str">
        <f t="shared" si="61"/>
        <v>Передпусковий рідинний підігрівач14ТС-10  на спец. аваріЙ. автомайстерерня КАМАЗ-43253,д.н АА2208ХВ</v>
      </c>
      <c r="P455" s="40" t="s">
        <v>2187</v>
      </c>
      <c r="Q455" s="40" t="e">
        <v>#N/A</v>
      </c>
      <c r="R455" s="40" t="e">
        <v>#N/A</v>
      </c>
      <c r="S455" s="27" t="e">
        <f>VLOOKUP(C455,'Список ТЗ'!$B$2:$B$457,1,FALSE)</f>
        <v>#N/A</v>
      </c>
      <c r="T455" s="27" t="e">
        <f>VLOOKUP(C455,'Список ТЗ'!$B$2:$E$457,2,FALSE)</f>
        <v>#N/A</v>
      </c>
      <c r="U455" s="27" t="e">
        <f>VLOOKUP(C455,'Список ТЗ'!$B$2:$E$457,3,FALSE)</f>
        <v>#N/A</v>
      </c>
      <c r="X455" s="27" t="e">
        <f>VLOOKUP(C455,'Перелік до списання'!$B$2:$B$207,1,FALSE)</f>
        <v>#N/A</v>
      </c>
    </row>
    <row r="456" spans="1:24" ht="56.1" customHeight="1" x14ac:dyDescent="0.2">
      <c r="A456" s="33">
        <v>72638</v>
      </c>
      <c r="B456" s="34" t="s">
        <v>2188</v>
      </c>
      <c r="C456" s="35" t="s">
        <v>2189</v>
      </c>
      <c r="D456" s="36">
        <v>104</v>
      </c>
      <c r="E456" s="34" t="s">
        <v>552</v>
      </c>
      <c r="F456" s="35" t="s">
        <v>29</v>
      </c>
      <c r="G456" s="42">
        <v>9127.0300000000007</v>
      </c>
      <c r="H456" s="37">
        <v>152.12</v>
      </c>
      <c r="I456" s="42">
        <v>8974.91</v>
      </c>
      <c r="J456" s="39" t="s">
        <v>2177</v>
      </c>
      <c r="K456" s="39" t="s">
        <v>553</v>
      </c>
      <c r="L456" s="36">
        <v>58</v>
      </c>
      <c r="M456" s="34" t="s">
        <v>554</v>
      </c>
      <c r="N456" s="34" t="s">
        <v>2163</v>
      </c>
      <c r="O456" s="40" t="str">
        <f t="shared" si="61"/>
        <v>Автономний опалювач Eberspacher AIRTRONIC D2 на спец. аварій. автомай-ня КАМАЗ-43253, д.н АА2208ХВ</v>
      </c>
      <c r="P456" s="40" t="s">
        <v>2190</v>
      </c>
      <c r="Q456" s="40" t="e">
        <v>#N/A</v>
      </c>
      <c r="R456" s="40" t="e">
        <v>#N/A</v>
      </c>
      <c r="S456" s="27" t="e">
        <f>VLOOKUP(C456,'Список ТЗ'!$B$2:$B$457,1,FALSE)</f>
        <v>#N/A</v>
      </c>
      <c r="T456" s="27" t="e">
        <f>VLOOKUP(C456,'Список ТЗ'!$B$2:$E$457,2,FALSE)</f>
        <v>#N/A</v>
      </c>
      <c r="U456" s="27" t="e">
        <f>VLOOKUP(C456,'Список ТЗ'!$B$2:$E$457,3,FALSE)</f>
        <v>#N/A</v>
      </c>
      <c r="X456" s="27" t="e">
        <f>VLOOKUP(C456,'Перелік до списання'!$B$2:$B$207,1,FALSE)</f>
        <v>#N/A</v>
      </c>
    </row>
    <row r="457" spans="1:24" ht="44.1" customHeight="1" x14ac:dyDescent="0.2">
      <c r="A457" s="33">
        <v>72639</v>
      </c>
      <c r="B457" s="34" t="s">
        <v>2191</v>
      </c>
      <c r="C457" s="35" t="s">
        <v>2192</v>
      </c>
      <c r="D457" s="36">
        <v>104</v>
      </c>
      <c r="E457" s="34" t="s">
        <v>552</v>
      </c>
      <c r="F457" s="35" t="s">
        <v>29</v>
      </c>
      <c r="G457" s="42">
        <v>1301.76</v>
      </c>
      <c r="H457" s="41">
        <v>21.7</v>
      </c>
      <c r="I457" s="42">
        <v>1280.06</v>
      </c>
      <c r="J457" s="39" t="s">
        <v>2177</v>
      </c>
      <c r="K457" s="39" t="s">
        <v>553</v>
      </c>
      <c r="L457" s="36">
        <v>58</v>
      </c>
      <c r="M457" s="34" t="s">
        <v>554</v>
      </c>
      <c r="N457" s="34" t="s">
        <v>2163</v>
      </c>
      <c r="O457" s="40" t="str">
        <f t="shared" si="61"/>
        <v>Обладнення та інвентар базового автомобіля КАМАЗ-43253, д.н АА2208ХВ</v>
      </c>
      <c r="P457" s="40" t="s">
        <v>2193</v>
      </c>
      <c r="Q457" s="40" t="e">
        <v>#N/A</v>
      </c>
      <c r="R457" s="40" t="e">
        <v>#N/A</v>
      </c>
      <c r="S457" s="27" t="e">
        <f>VLOOKUP(C457,'Список ТЗ'!$B$2:$B$457,1,FALSE)</f>
        <v>#N/A</v>
      </c>
      <c r="T457" s="27" t="e">
        <f>VLOOKUP(C457,'Список ТЗ'!$B$2:$E$457,2,FALSE)</f>
        <v>#N/A</v>
      </c>
      <c r="U457" s="27" t="e">
        <f>VLOOKUP(C457,'Список ТЗ'!$B$2:$E$457,3,FALSE)</f>
        <v>#N/A</v>
      </c>
      <c r="X457" s="27" t="e">
        <f>VLOOKUP(C457,'Перелік до списання'!$B$2:$B$207,1,FALSE)</f>
        <v>#N/A</v>
      </c>
    </row>
    <row r="458" spans="1:24" ht="33" customHeight="1" x14ac:dyDescent="0.2">
      <c r="A458" s="33">
        <v>72650</v>
      </c>
      <c r="B458" s="34" t="s">
        <v>2194</v>
      </c>
      <c r="C458" s="35" t="s">
        <v>2195</v>
      </c>
      <c r="D458" s="36">
        <v>104</v>
      </c>
      <c r="E458" s="34" t="s">
        <v>552</v>
      </c>
      <c r="F458" s="35" t="s">
        <v>29</v>
      </c>
      <c r="G458" s="37">
        <v>899.88</v>
      </c>
      <c r="H458" s="38">
        <v>15</v>
      </c>
      <c r="I458" s="37">
        <v>884.88</v>
      </c>
      <c r="J458" s="39" t="s">
        <v>2196</v>
      </c>
      <c r="K458" s="39" t="s">
        <v>553</v>
      </c>
      <c r="L458" s="36">
        <v>58</v>
      </c>
      <c r="M458" s="34" t="s">
        <v>554</v>
      </c>
      <c r="N458" s="34" t="s">
        <v>2163</v>
      </c>
      <c r="O458" s="40" t="str">
        <f t="shared" si="61"/>
        <v>ПІДСИЛЮВАЧ INTER-M А-120 PUBLIC ADDRESS AMPLIFIER</v>
      </c>
      <c r="P458" s="40" t="s">
        <v>2197</v>
      </c>
      <c r="Q458" s="40" t="e">
        <v>#N/A</v>
      </c>
      <c r="R458" s="40" t="e">
        <v>#N/A</v>
      </c>
      <c r="S458" s="27" t="e">
        <f>VLOOKUP(C458,'Список ТЗ'!$B$2:$B$457,1,FALSE)</f>
        <v>#N/A</v>
      </c>
      <c r="T458" s="27" t="e">
        <f>VLOOKUP(C458,'Список ТЗ'!$B$2:$E$457,2,FALSE)</f>
        <v>#N/A</v>
      </c>
      <c r="U458" s="27" t="e">
        <f>VLOOKUP(C458,'Список ТЗ'!$B$2:$E$457,3,FALSE)</f>
        <v>#N/A</v>
      </c>
      <c r="X458" s="27" t="e">
        <f>VLOOKUP(C458,'Перелік до списання'!$B$2:$B$207,1,FALSE)</f>
        <v>#N/A</v>
      </c>
    </row>
    <row r="459" spans="1:24" ht="21.95" customHeight="1" x14ac:dyDescent="0.2">
      <c r="A459" s="33">
        <v>72651</v>
      </c>
      <c r="B459" s="34" t="s">
        <v>2198</v>
      </c>
      <c r="C459" s="35" t="s">
        <v>2199</v>
      </c>
      <c r="D459" s="36">
        <v>104</v>
      </c>
      <c r="E459" s="34" t="s">
        <v>552</v>
      </c>
      <c r="F459" s="35" t="s">
        <v>29</v>
      </c>
      <c r="G459" s="43">
        <v>1398.4</v>
      </c>
      <c r="H459" s="37">
        <v>23.31</v>
      </c>
      <c r="I459" s="42">
        <v>1375.09</v>
      </c>
      <c r="J459" s="39" t="s">
        <v>2200</v>
      </c>
      <c r="K459" s="39" t="s">
        <v>553</v>
      </c>
      <c r="L459" s="36">
        <v>58</v>
      </c>
      <c r="M459" s="34" t="s">
        <v>554</v>
      </c>
      <c r="N459" s="34" t="s">
        <v>2163</v>
      </c>
      <c r="O459" s="40" t="str">
        <f t="shared" si="61"/>
        <v>Газоанализатор</v>
      </c>
      <c r="P459" s="40" t="s">
        <v>2198</v>
      </c>
      <c r="Q459" s="40" t="e">
        <v>#N/A</v>
      </c>
      <c r="R459" s="40" t="e">
        <v>#N/A</v>
      </c>
      <c r="S459" s="27" t="e">
        <f>VLOOKUP(C459,'Список ТЗ'!$B$2:$B$457,1,FALSE)</f>
        <v>#N/A</v>
      </c>
      <c r="T459" s="27" t="e">
        <f>VLOOKUP(C459,'Список ТЗ'!$B$2:$E$457,2,FALSE)</f>
        <v>#N/A</v>
      </c>
      <c r="U459" s="27" t="e">
        <f>VLOOKUP(C459,'Список ТЗ'!$B$2:$E$457,3,FALSE)</f>
        <v>#N/A</v>
      </c>
      <c r="X459" s="27" t="e">
        <f>VLOOKUP(C459,'Перелік до списання'!$B$2:$B$207,1,FALSE)</f>
        <v>#N/A</v>
      </c>
    </row>
    <row r="460" spans="1:24" ht="21.95" customHeight="1" x14ac:dyDescent="0.2">
      <c r="A460" s="33">
        <v>72652</v>
      </c>
      <c r="B460" s="34" t="s">
        <v>2201</v>
      </c>
      <c r="C460" s="35" t="s">
        <v>2202</v>
      </c>
      <c r="D460" s="36">
        <v>104</v>
      </c>
      <c r="E460" s="34" t="s">
        <v>552</v>
      </c>
      <c r="F460" s="35" t="s">
        <v>29</v>
      </c>
      <c r="G460" s="37">
        <v>651.97</v>
      </c>
      <c r="H460" s="37">
        <v>10.87</v>
      </c>
      <c r="I460" s="41">
        <v>641.1</v>
      </c>
      <c r="J460" s="39" t="s">
        <v>2203</v>
      </c>
      <c r="K460" s="39" t="s">
        <v>553</v>
      </c>
      <c r="L460" s="36">
        <v>58</v>
      </c>
      <c r="M460" s="34" t="s">
        <v>554</v>
      </c>
      <c r="N460" s="34" t="s">
        <v>2163</v>
      </c>
      <c r="O460" s="40" t="str">
        <f t="shared" si="61"/>
        <v>Газоанализатор 102 ФА-01</v>
      </c>
      <c r="P460" s="40" t="s">
        <v>2204</v>
      </c>
      <c r="Q460" s="40" t="e">
        <v>#N/A</v>
      </c>
      <c r="R460" s="40" t="e">
        <v>#N/A</v>
      </c>
      <c r="S460" s="27" t="e">
        <f>VLOOKUP(C460,'Список ТЗ'!$B$2:$B$457,1,FALSE)</f>
        <v>#N/A</v>
      </c>
      <c r="T460" s="27" t="e">
        <f>VLOOKUP(C460,'Список ТЗ'!$B$2:$E$457,2,FALSE)</f>
        <v>#N/A</v>
      </c>
      <c r="U460" s="27" t="e">
        <f>VLOOKUP(C460,'Список ТЗ'!$B$2:$E$457,3,FALSE)</f>
        <v>#N/A</v>
      </c>
      <c r="X460" s="27" t="e">
        <f>VLOOKUP(C460,'Перелік до списання'!$B$2:$B$207,1,FALSE)</f>
        <v>#N/A</v>
      </c>
    </row>
    <row r="461" spans="1:24" ht="44.1" customHeight="1" x14ac:dyDescent="0.2">
      <c r="A461" s="33">
        <v>76105</v>
      </c>
      <c r="B461" s="34" t="s">
        <v>2205</v>
      </c>
      <c r="C461" s="35" t="s">
        <v>2206</v>
      </c>
      <c r="D461" s="36">
        <v>104</v>
      </c>
      <c r="E461" s="34" t="s">
        <v>552</v>
      </c>
      <c r="F461" s="35" t="s">
        <v>29</v>
      </c>
      <c r="G461" s="42">
        <v>6543.68</v>
      </c>
      <c r="H461" s="37">
        <v>109.06</v>
      </c>
      <c r="I461" s="42">
        <v>6434.62</v>
      </c>
      <c r="J461" s="39" t="s">
        <v>577</v>
      </c>
      <c r="K461" s="39" t="s">
        <v>553</v>
      </c>
      <c r="L461" s="36">
        <v>58</v>
      </c>
      <c r="M461" s="34" t="s">
        <v>554</v>
      </c>
      <c r="N461" s="34" t="s">
        <v>2163</v>
      </c>
      <c r="O461" s="40" t="str">
        <f t="shared" si="61"/>
        <v>Передпусковий рідинний підігрівач 14ТС-10М5 МАЗ-437043 держ. № АА 2235 ХВ</v>
      </c>
      <c r="P461" s="40" t="s">
        <v>2207</v>
      </c>
      <c r="Q461" s="40" t="e">
        <v>#N/A</v>
      </c>
      <c r="R461" s="40" t="e">
        <v>#N/A</v>
      </c>
      <c r="S461" s="27" t="e">
        <f>VLOOKUP(C461,'Список ТЗ'!$B$2:$B$457,1,FALSE)</f>
        <v>#N/A</v>
      </c>
      <c r="T461" s="27" t="e">
        <f>VLOOKUP(C461,'Список ТЗ'!$B$2:$E$457,2,FALSE)</f>
        <v>#N/A</v>
      </c>
      <c r="U461" s="27" t="e">
        <f>VLOOKUP(C461,'Список ТЗ'!$B$2:$E$457,3,FALSE)</f>
        <v>#N/A</v>
      </c>
      <c r="X461" s="27" t="e">
        <f>VLOOKUP(C461,'Перелік до списання'!$B$2:$B$207,1,FALSE)</f>
        <v>#N/A</v>
      </c>
    </row>
    <row r="462" spans="1:24" ht="33" customHeight="1" x14ac:dyDescent="0.2">
      <c r="A462" s="33">
        <v>76106</v>
      </c>
      <c r="B462" s="34" t="s">
        <v>2208</v>
      </c>
      <c r="C462" s="35" t="s">
        <v>2209</v>
      </c>
      <c r="D462" s="36">
        <v>104</v>
      </c>
      <c r="E462" s="34" t="s">
        <v>552</v>
      </c>
      <c r="F462" s="35" t="s">
        <v>29</v>
      </c>
      <c r="G462" s="42">
        <v>8110.11</v>
      </c>
      <c r="H462" s="37">
        <v>135.16999999999999</v>
      </c>
      <c r="I462" s="42">
        <v>7974.94</v>
      </c>
      <c r="J462" s="39" t="s">
        <v>577</v>
      </c>
      <c r="K462" s="39" t="s">
        <v>553</v>
      </c>
      <c r="L462" s="36">
        <v>58</v>
      </c>
      <c r="M462" s="34" t="s">
        <v>554</v>
      </c>
      <c r="N462" s="34" t="s">
        <v>2163</v>
      </c>
      <c r="O462" s="40" t="str">
        <f t="shared" si="61"/>
        <v>Автономний опалювач МАЗ-437043 держ. № АА 2235 ХВ</v>
      </c>
      <c r="P462" s="40" t="s">
        <v>2210</v>
      </c>
      <c r="Q462" s="40" t="e">
        <v>#N/A</v>
      </c>
      <c r="R462" s="40" t="e">
        <v>#N/A</v>
      </c>
      <c r="S462" s="27" t="e">
        <f>VLOOKUP(C462,'Список ТЗ'!$B$2:$B$457,1,FALSE)</f>
        <v>#N/A</v>
      </c>
      <c r="T462" s="27" t="e">
        <f>VLOOKUP(C462,'Список ТЗ'!$B$2:$E$457,2,FALSE)</f>
        <v>#N/A</v>
      </c>
      <c r="U462" s="27" t="e">
        <f>VLOOKUP(C462,'Список ТЗ'!$B$2:$E$457,3,FALSE)</f>
        <v>#N/A</v>
      </c>
      <c r="X462" s="27" t="e">
        <f>VLOOKUP(C462,'Перелік до списання'!$B$2:$B$207,1,FALSE)</f>
        <v>#N/A</v>
      </c>
    </row>
    <row r="463" spans="1:24" ht="66.95" customHeight="1" x14ac:dyDescent="0.2">
      <c r="A463" s="33">
        <v>76107</v>
      </c>
      <c r="B463" s="34" t="s">
        <v>2211</v>
      </c>
      <c r="C463" s="35" t="s">
        <v>2212</v>
      </c>
      <c r="D463" s="36">
        <v>104</v>
      </c>
      <c r="E463" s="34" t="s">
        <v>552</v>
      </c>
      <c r="F463" s="35" t="s">
        <v>29</v>
      </c>
      <c r="G463" s="42">
        <v>63683.21</v>
      </c>
      <c r="H463" s="42">
        <v>1061.3900000000001</v>
      </c>
      <c r="I463" s="42">
        <v>62621.82</v>
      </c>
      <c r="J463" s="39" t="s">
        <v>577</v>
      </c>
      <c r="K463" s="39" t="s">
        <v>553</v>
      </c>
      <c r="L463" s="36">
        <v>58</v>
      </c>
      <c r="M463" s="34" t="s">
        <v>554</v>
      </c>
      <c r="N463" s="34" t="s">
        <v>2163</v>
      </c>
      <c r="O463" s="40" t="str">
        <f t="shared" si="61"/>
        <v>Інше стац.технологічне.обладн.автомобільного .шасі спеціал. автом-ня МАЗ-437043, д.н.АА 2235 ХВ</v>
      </c>
      <c r="P463" s="40" t="s">
        <v>2213</v>
      </c>
      <c r="Q463" s="40" t="e">
        <v>#N/A</v>
      </c>
      <c r="R463" s="40" t="e">
        <v>#N/A</v>
      </c>
      <c r="S463" s="27" t="e">
        <f>VLOOKUP(C463,'Список ТЗ'!$B$2:$B$457,1,FALSE)</f>
        <v>#N/A</v>
      </c>
      <c r="T463" s="27" t="e">
        <f>VLOOKUP(C463,'Список ТЗ'!$B$2:$E$457,2,FALSE)</f>
        <v>#N/A</v>
      </c>
      <c r="U463" s="27" t="e">
        <f>VLOOKUP(C463,'Список ТЗ'!$B$2:$E$457,3,FALSE)</f>
        <v>#N/A</v>
      </c>
      <c r="X463" s="27" t="e">
        <f>VLOOKUP(C463,'Перелік до списання'!$B$2:$B$207,1,FALSE)</f>
        <v>#N/A</v>
      </c>
    </row>
    <row r="464" spans="1:24" ht="11.1" customHeight="1" x14ac:dyDescent="0.2">
      <c r="A464" s="33">
        <v>4227</v>
      </c>
      <c r="B464" s="34" t="s">
        <v>178</v>
      </c>
      <c r="C464" s="35" t="s">
        <v>356</v>
      </c>
      <c r="D464" s="36">
        <v>104</v>
      </c>
      <c r="E464" s="34" t="s">
        <v>552</v>
      </c>
      <c r="F464" s="35" t="s">
        <v>29</v>
      </c>
      <c r="G464" s="37">
        <v>85.81</v>
      </c>
      <c r="H464" s="37">
        <v>22.55</v>
      </c>
      <c r="I464" s="37">
        <v>63.26</v>
      </c>
      <c r="J464" s="39" t="s">
        <v>493</v>
      </c>
      <c r="K464" s="39" t="s">
        <v>65</v>
      </c>
      <c r="L464" s="36">
        <v>52</v>
      </c>
      <c r="M464" s="34" t="s">
        <v>777</v>
      </c>
      <c r="N464" s="34" t="s">
        <v>2214</v>
      </c>
      <c r="O464" s="40" t="str">
        <f t="shared" si="61"/>
        <v>Димомір-газоаналізатор</v>
      </c>
      <c r="P464" s="40" t="s">
        <v>178</v>
      </c>
      <c r="Q464" s="40" t="e">
        <v>#N/A</v>
      </c>
      <c r="R464" s="40" t="e">
        <v>#N/A</v>
      </c>
      <c r="S464" s="27" t="e">
        <f>VLOOKUP(C464,'Список ТЗ'!$B$2:$B$457,1,FALSE)</f>
        <v>#N/A</v>
      </c>
      <c r="T464" s="27" t="e">
        <f>VLOOKUP(C464,'Список ТЗ'!$B$2:$E$457,2,FALSE)</f>
        <v>#N/A</v>
      </c>
      <c r="U464" s="27" t="e">
        <f>VLOOKUP(C464,'Список ТЗ'!$B$2:$E$457,3,FALSE)</f>
        <v>#N/A</v>
      </c>
      <c r="X464" s="27" t="str">
        <f>VLOOKUP(C464,'Перелік до списання'!$B$2:$B$207,1,FALSE)</f>
        <v>СЕА-10410000269/000</v>
      </c>
    </row>
    <row r="465" spans="1:24" ht="11.1" customHeight="1" x14ac:dyDescent="0.2">
      <c r="A465" s="33">
        <v>4228</v>
      </c>
      <c r="B465" s="34" t="s">
        <v>179</v>
      </c>
      <c r="C465" s="35" t="s">
        <v>357</v>
      </c>
      <c r="D465" s="36">
        <v>104</v>
      </c>
      <c r="E465" s="34" t="s">
        <v>552</v>
      </c>
      <c r="F465" s="35" t="s">
        <v>29</v>
      </c>
      <c r="G465" s="38">
        <v>1</v>
      </c>
      <c r="H465" s="37">
        <v>0.49</v>
      </c>
      <c r="I465" s="37">
        <v>0.51</v>
      </c>
      <c r="J465" s="39" t="s">
        <v>494</v>
      </c>
      <c r="K465" s="39" t="s">
        <v>65</v>
      </c>
      <c r="L465" s="36">
        <v>52</v>
      </c>
      <c r="M465" s="34" t="s">
        <v>777</v>
      </c>
      <c r="N465" s="34" t="s">
        <v>2214</v>
      </c>
      <c r="O465" s="40" t="str">
        <f t="shared" si="61"/>
        <v>Автонавантажувач - 4041</v>
      </c>
      <c r="P465" s="40" t="s">
        <v>2215</v>
      </c>
      <c r="Q465" s="40" t="s">
        <v>2216</v>
      </c>
      <c r="R465" s="40">
        <v>0</v>
      </c>
      <c r="S465" s="27">
        <f>VLOOKUP(C465,'Список ТЗ'!$B$2:$E$457,4,FALSE)</f>
        <v>4041</v>
      </c>
      <c r="T465" s="27" t="str">
        <f>VLOOKUP(C465,'Список ТЗ'!$B$2:$E$457,2,FALSE)</f>
        <v>4041</v>
      </c>
      <c r="U465" s="27">
        <f>VLOOKUP(C465,'Список ТЗ'!$B$2:$E$457,3,FALSE)</f>
        <v>0</v>
      </c>
      <c r="V465" s="27">
        <f>SEARCH(Q465,P465)</f>
        <v>18</v>
      </c>
      <c r="W465" s="27">
        <f>LEN(Q465)</f>
        <v>4</v>
      </c>
      <c r="X465" s="27" t="str">
        <f>VLOOKUP(C465,'Перелік до списання'!$B$2:$B$207,1,FALSE)</f>
        <v>СЕА-10410000313/000</v>
      </c>
    </row>
    <row r="466" spans="1:24" ht="21.95" customHeight="1" x14ac:dyDescent="0.2">
      <c r="A466" s="33">
        <v>4230</v>
      </c>
      <c r="B466" s="34" t="s">
        <v>2217</v>
      </c>
      <c r="C466" s="35" t="s">
        <v>2218</v>
      </c>
      <c r="D466" s="36">
        <v>104</v>
      </c>
      <c r="E466" s="34" t="s">
        <v>552</v>
      </c>
      <c r="F466" s="35" t="s">
        <v>29</v>
      </c>
      <c r="G466" s="37">
        <v>450.49</v>
      </c>
      <c r="H466" s="37">
        <v>152.03</v>
      </c>
      <c r="I466" s="37">
        <v>298.45999999999998</v>
      </c>
      <c r="J466" s="39" t="s">
        <v>2219</v>
      </c>
      <c r="K466" s="39" t="s">
        <v>65</v>
      </c>
      <c r="L466" s="36">
        <v>52</v>
      </c>
      <c r="M466" s="34" t="s">
        <v>777</v>
      </c>
      <c r="N466" s="34" t="s">
        <v>2163</v>
      </c>
      <c r="O466" s="40" t="str">
        <f t="shared" si="61"/>
        <v>Теплосчётчик       SA94/2</v>
      </c>
      <c r="P466" s="40" t="s">
        <v>2220</v>
      </c>
      <c r="Q466" s="40" t="e">
        <v>#N/A</v>
      </c>
      <c r="R466" s="40" t="e">
        <v>#N/A</v>
      </c>
      <c r="S466" s="27" t="e">
        <f>VLOOKUP(C466,'Список ТЗ'!$B$2:$B$457,1,FALSE)</f>
        <v>#N/A</v>
      </c>
      <c r="T466" s="27" t="e">
        <f>VLOOKUP(C466,'Список ТЗ'!$B$2:$E$457,2,FALSE)</f>
        <v>#N/A</v>
      </c>
      <c r="U466" s="27" t="e">
        <f>VLOOKUP(C466,'Список ТЗ'!$B$2:$E$457,3,FALSE)</f>
        <v>#N/A</v>
      </c>
      <c r="X466" s="27" t="e">
        <f>VLOOKUP(C466,'Перелік до списання'!$B$2:$B$207,1,FALSE)</f>
        <v>#N/A</v>
      </c>
    </row>
    <row r="467" spans="1:24" ht="11.1" customHeight="1" x14ac:dyDescent="0.2">
      <c r="A467" s="33">
        <v>4231</v>
      </c>
      <c r="B467" s="34" t="s">
        <v>180</v>
      </c>
      <c r="C467" s="35" t="s">
        <v>358</v>
      </c>
      <c r="D467" s="36">
        <v>104</v>
      </c>
      <c r="E467" s="34" t="s">
        <v>552</v>
      </c>
      <c r="F467" s="35" t="s">
        <v>29</v>
      </c>
      <c r="G467" s="37">
        <v>457.64</v>
      </c>
      <c r="H467" s="37">
        <v>120.14</v>
      </c>
      <c r="I467" s="41">
        <v>337.5</v>
      </c>
      <c r="J467" s="39" t="s">
        <v>495</v>
      </c>
      <c r="K467" s="39" t="s">
        <v>65</v>
      </c>
      <c r="L467" s="36">
        <v>52</v>
      </c>
      <c r="M467" s="34" t="s">
        <v>777</v>
      </c>
      <c r="N467" s="34" t="s">
        <v>2214</v>
      </c>
      <c r="O467" s="40" t="str">
        <f t="shared" si="61"/>
        <v>Автозаправочный блок</v>
      </c>
      <c r="P467" s="40" t="s">
        <v>2221</v>
      </c>
      <c r="Q467" s="40" t="e">
        <v>#N/A</v>
      </c>
      <c r="R467" s="40" t="e">
        <v>#N/A</v>
      </c>
      <c r="S467" s="27" t="e">
        <f>VLOOKUP(C467,'Список ТЗ'!$B$2:$B$457,1,FALSE)</f>
        <v>#N/A</v>
      </c>
      <c r="T467" s="27" t="e">
        <f>VLOOKUP(C467,'Список ТЗ'!$B$2:$E$457,2,FALSE)</f>
        <v>#N/A</v>
      </c>
      <c r="U467" s="27" t="e">
        <f>VLOOKUP(C467,'Список ТЗ'!$B$2:$E$457,3,FALSE)</f>
        <v>#N/A</v>
      </c>
      <c r="X467" s="27" t="str">
        <f>VLOOKUP(C467,'Перелік до списання'!$B$2:$B$207,1,FALSE)</f>
        <v>СЕА-10410000254/000</v>
      </c>
    </row>
    <row r="468" spans="1:24" ht="11.1" customHeight="1" x14ac:dyDescent="0.2">
      <c r="A468" s="33">
        <v>4232</v>
      </c>
      <c r="B468" s="34" t="s">
        <v>180</v>
      </c>
      <c r="C468" s="35" t="s">
        <v>359</v>
      </c>
      <c r="D468" s="36">
        <v>104</v>
      </c>
      <c r="E468" s="34" t="s">
        <v>552</v>
      </c>
      <c r="F468" s="35" t="s">
        <v>29</v>
      </c>
      <c r="G468" s="37">
        <v>829.47</v>
      </c>
      <c r="H468" s="37">
        <v>217.73</v>
      </c>
      <c r="I468" s="37">
        <v>611.74</v>
      </c>
      <c r="J468" s="39" t="s">
        <v>446</v>
      </c>
      <c r="K468" s="39" t="s">
        <v>65</v>
      </c>
      <c r="L468" s="36">
        <v>52</v>
      </c>
      <c r="M468" s="34" t="s">
        <v>777</v>
      </c>
      <c r="N468" s="34" t="s">
        <v>2214</v>
      </c>
      <c r="O468" s="40" t="str">
        <f t="shared" si="61"/>
        <v>Автозаправочный блок</v>
      </c>
      <c r="P468" s="40" t="s">
        <v>2221</v>
      </c>
      <c r="Q468" s="40" t="e">
        <v>#N/A</v>
      </c>
      <c r="R468" s="40" t="e">
        <v>#N/A</v>
      </c>
      <c r="S468" s="27" t="e">
        <f>VLOOKUP(C468,'Список ТЗ'!$B$2:$B$457,1,FALSE)</f>
        <v>#N/A</v>
      </c>
      <c r="T468" s="27" t="e">
        <f>VLOOKUP(C468,'Список ТЗ'!$B$2:$E$457,2,FALSE)</f>
        <v>#N/A</v>
      </c>
      <c r="U468" s="27" t="e">
        <f>VLOOKUP(C468,'Список ТЗ'!$B$2:$E$457,3,FALSE)</f>
        <v>#N/A</v>
      </c>
      <c r="X468" s="27" t="str">
        <f>VLOOKUP(C468,'Перелік до списання'!$B$2:$B$207,1,FALSE)</f>
        <v>СЕА-10410000253/000</v>
      </c>
    </row>
    <row r="469" spans="1:24" ht="11.1" customHeight="1" x14ac:dyDescent="0.2">
      <c r="A469" s="33">
        <v>4233</v>
      </c>
      <c r="B469" s="34" t="s">
        <v>180</v>
      </c>
      <c r="C469" s="35" t="s">
        <v>360</v>
      </c>
      <c r="D469" s="36">
        <v>104</v>
      </c>
      <c r="E469" s="34" t="s">
        <v>552</v>
      </c>
      <c r="F469" s="35" t="s">
        <v>29</v>
      </c>
      <c r="G469" s="37">
        <v>808.02</v>
      </c>
      <c r="H469" s="37">
        <v>212.12</v>
      </c>
      <c r="I469" s="41">
        <v>595.9</v>
      </c>
      <c r="J469" s="39" t="s">
        <v>496</v>
      </c>
      <c r="K469" s="39" t="s">
        <v>65</v>
      </c>
      <c r="L469" s="36">
        <v>52</v>
      </c>
      <c r="M469" s="34" t="s">
        <v>777</v>
      </c>
      <c r="N469" s="34" t="s">
        <v>2214</v>
      </c>
      <c r="O469" s="40" t="str">
        <f t="shared" si="61"/>
        <v>Автозаправочный блок</v>
      </c>
      <c r="P469" s="40" t="s">
        <v>2221</v>
      </c>
      <c r="Q469" s="40" t="e">
        <v>#N/A</v>
      </c>
      <c r="R469" s="40" t="e">
        <v>#N/A</v>
      </c>
      <c r="S469" s="27" t="e">
        <f>VLOOKUP(C469,'Список ТЗ'!$B$2:$B$457,1,FALSE)</f>
        <v>#N/A</v>
      </c>
      <c r="T469" s="27" t="e">
        <f>VLOOKUP(C469,'Список ТЗ'!$B$2:$E$457,2,FALSE)</f>
        <v>#N/A</v>
      </c>
      <c r="U469" s="27" t="e">
        <f>VLOOKUP(C469,'Список ТЗ'!$B$2:$E$457,3,FALSE)</f>
        <v>#N/A</v>
      </c>
      <c r="X469" s="27" t="str">
        <f>VLOOKUP(C469,'Перелік до списання'!$B$2:$B$207,1,FALSE)</f>
        <v>СЕА-10410000252/000</v>
      </c>
    </row>
    <row r="470" spans="1:24" ht="33" customHeight="1" x14ac:dyDescent="0.2">
      <c r="A470" s="33">
        <v>4243</v>
      </c>
      <c r="B470" s="34" t="s">
        <v>2222</v>
      </c>
      <c r="C470" s="35" t="s">
        <v>2223</v>
      </c>
      <c r="D470" s="36">
        <v>104</v>
      </c>
      <c r="E470" s="34" t="s">
        <v>552</v>
      </c>
      <c r="F470" s="35" t="s">
        <v>29</v>
      </c>
      <c r="G470" s="42">
        <v>4986333.4800000004</v>
      </c>
      <c r="H470" s="42">
        <v>207763.88</v>
      </c>
      <c r="I470" s="43">
        <v>4778569.5999999996</v>
      </c>
      <c r="J470" s="39" t="s">
        <v>2224</v>
      </c>
      <c r="K470" s="39" t="s">
        <v>2224</v>
      </c>
      <c r="L470" s="36">
        <v>91</v>
      </c>
      <c r="M470" s="34" t="s">
        <v>554</v>
      </c>
      <c r="N470" s="34" t="s">
        <v>2163</v>
      </c>
      <c r="O470" s="40" t="str">
        <f t="shared" si="61"/>
        <v>Екскаватор-навантажувач JCB JS175W,  державний номер 18582 АІ</v>
      </c>
      <c r="P470" s="40" t="s">
        <v>2225</v>
      </c>
      <c r="Q470" s="40" t="e">
        <v>#N/A</v>
      </c>
      <c r="R470" s="40" t="e">
        <v>#N/A</v>
      </c>
      <c r="S470" s="27" t="e">
        <f>VLOOKUP(C470,'Список ТЗ'!$B$2:$B$457,1,FALSE)</f>
        <v>#N/A</v>
      </c>
      <c r="T470" s="27" t="e">
        <f>VLOOKUP(C470,'Список ТЗ'!$B$2:$E$457,2,FALSE)</f>
        <v>#N/A</v>
      </c>
      <c r="U470" s="27" t="e">
        <f>VLOOKUP(C470,'Список ТЗ'!$B$2:$E$457,3,FALSE)</f>
        <v>#N/A</v>
      </c>
      <c r="X470" s="27" t="e">
        <f>VLOOKUP(C470,'Перелік до списання'!$B$2:$B$207,1,FALSE)</f>
        <v>#N/A</v>
      </c>
    </row>
    <row r="471" spans="1:24" ht="33" customHeight="1" x14ac:dyDescent="0.2">
      <c r="A471" s="33">
        <v>4244</v>
      </c>
      <c r="B471" s="34" t="s">
        <v>2226</v>
      </c>
      <c r="C471" s="35" t="s">
        <v>2227</v>
      </c>
      <c r="D471" s="36">
        <v>104</v>
      </c>
      <c r="E471" s="34" t="s">
        <v>552</v>
      </c>
      <c r="F471" s="35" t="s">
        <v>29</v>
      </c>
      <c r="G471" s="42">
        <v>3473110.33</v>
      </c>
      <c r="H471" s="42">
        <v>144712.92000000001</v>
      </c>
      <c r="I471" s="42">
        <v>3328397.41</v>
      </c>
      <c r="J471" s="39" t="s">
        <v>2228</v>
      </c>
      <c r="K471" s="39" t="s">
        <v>2228</v>
      </c>
      <c r="L471" s="36">
        <v>91</v>
      </c>
      <c r="M471" s="34" t="s">
        <v>554</v>
      </c>
      <c r="N471" s="34" t="s">
        <v>2163</v>
      </c>
      <c r="O471" s="40" t="str">
        <f t="shared" si="61"/>
        <v>Екскаватор-навантажувач JCB 3CX Contractor,  державний номер 18736 АІ</v>
      </c>
      <c r="P471" s="40" t="s">
        <v>2229</v>
      </c>
      <c r="Q471" s="40" t="e">
        <v>#N/A</v>
      </c>
      <c r="R471" s="40" t="e">
        <v>#N/A</v>
      </c>
      <c r="S471" s="27" t="e">
        <f>VLOOKUP(C471,'Список ТЗ'!$B$2:$B$457,1,FALSE)</f>
        <v>#N/A</v>
      </c>
      <c r="T471" s="27" t="e">
        <f>VLOOKUP(C471,'Список ТЗ'!$B$2:$E$457,2,FALSE)</f>
        <v>#N/A</v>
      </c>
      <c r="U471" s="27" t="e">
        <f>VLOOKUP(C471,'Список ТЗ'!$B$2:$E$457,3,FALSE)</f>
        <v>#N/A</v>
      </c>
      <c r="X471" s="27" t="e">
        <f>VLOOKUP(C471,'Перелік до списання'!$B$2:$B$207,1,FALSE)</f>
        <v>#N/A</v>
      </c>
    </row>
    <row r="472" spans="1:24" ht="33" customHeight="1" x14ac:dyDescent="0.2">
      <c r="A472" s="33">
        <v>4245</v>
      </c>
      <c r="B472" s="34" t="s">
        <v>2230</v>
      </c>
      <c r="C472" s="35" t="s">
        <v>2231</v>
      </c>
      <c r="D472" s="36">
        <v>104</v>
      </c>
      <c r="E472" s="34" t="s">
        <v>552</v>
      </c>
      <c r="F472" s="35" t="s">
        <v>29</v>
      </c>
      <c r="G472" s="42">
        <v>3473110.33</v>
      </c>
      <c r="H472" s="42">
        <v>144712.92000000001</v>
      </c>
      <c r="I472" s="42">
        <v>3328397.41</v>
      </c>
      <c r="J472" s="39" t="s">
        <v>2228</v>
      </c>
      <c r="K472" s="39" t="s">
        <v>2228</v>
      </c>
      <c r="L472" s="36">
        <v>91</v>
      </c>
      <c r="M472" s="34" t="s">
        <v>554</v>
      </c>
      <c r="N472" s="34" t="s">
        <v>2163</v>
      </c>
      <c r="O472" s="40" t="str">
        <f t="shared" si="61"/>
        <v>Екскаватор-навантажувач JCB 3CX Contractor,  державний номер 18735 АІ</v>
      </c>
      <c r="P472" s="40" t="s">
        <v>2232</v>
      </c>
      <c r="Q472" s="40" t="e">
        <v>#N/A</v>
      </c>
      <c r="R472" s="40" t="e">
        <v>#N/A</v>
      </c>
      <c r="S472" s="27" t="e">
        <f>VLOOKUP(C472,'Список ТЗ'!$B$2:$B$457,1,FALSE)</f>
        <v>#N/A</v>
      </c>
      <c r="T472" s="27" t="e">
        <f>VLOOKUP(C472,'Список ТЗ'!$B$2:$E$457,2,FALSE)</f>
        <v>#N/A</v>
      </c>
      <c r="U472" s="27" t="e">
        <f>VLOOKUP(C472,'Список ТЗ'!$B$2:$E$457,3,FALSE)</f>
        <v>#N/A</v>
      </c>
      <c r="X472" s="27" t="e">
        <f>VLOOKUP(C472,'Перелік до списання'!$B$2:$B$207,1,FALSE)</f>
        <v>#N/A</v>
      </c>
    </row>
    <row r="473" spans="1:24" ht="21.95" customHeight="1" x14ac:dyDescent="0.2">
      <c r="A473" s="33">
        <v>4246</v>
      </c>
      <c r="B473" s="34" t="s">
        <v>2233</v>
      </c>
      <c r="C473" s="35" t="s">
        <v>2234</v>
      </c>
      <c r="D473" s="36">
        <v>104</v>
      </c>
      <c r="E473" s="34" t="s">
        <v>552</v>
      </c>
      <c r="F473" s="35" t="s">
        <v>29</v>
      </c>
      <c r="G473" s="42">
        <v>3473110.33</v>
      </c>
      <c r="H473" s="42">
        <v>217069.38</v>
      </c>
      <c r="I473" s="42">
        <v>3256040.95</v>
      </c>
      <c r="J473" s="39" t="s">
        <v>2235</v>
      </c>
      <c r="K473" s="39" t="s">
        <v>2235</v>
      </c>
      <c r="L473" s="36">
        <v>89</v>
      </c>
      <c r="M473" s="34" t="s">
        <v>554</v>
      </c>
      <c r="N473" s="34" t="s">
        <v>2163</v>
      </c>
      <c r="O473" s="40" t="str">
        <f t="shared" si="61"/>
        <v>Екскаватор-навантажувач JCB 3CX CONTRACTOR</v>
      </c>
      <c r="P473" s="40" t="s">
        <v>2236</v>
      </c>
      <c r="Q473" s="40" t="e">
        <v>#N/A</v>
      </c>
      <c r="R473" s="40" t="e">
        <v>#N/A</v>
      </c>
      <c r="S473" s="27" t="e">
        <f>VLOOKUP(C473,'Список ТЗ'!$B$2:$B$457,1,FALSE)</f>
        <v>#N/A</v>
      </c>
      <c r="T473" s="27" t="e">
        <f>VLOOKUP(C473,'Список ТЗ'!$B$2:$E$457,2,FALSE)</f>
        <v>#N/A</v>
      </c>
      <c r="U473" s="27" t="e">
        <f>VLOOKUP(C473,'Список ТЗ'!$B$2:$E$457,3,FALSE)</f>
        <v>#N/A</v>
      </c>
      <c r="X473" s="27" t="e">
        <f>VLOOKUP(C473,'Перелік до списання'!$B$2:$B$207,1,FALSE)</f>
        <v>#N/A</v>
      </c>
    </row>
    <row r="474" spans="1:24" ht="21.95" customHeight="1" x14ac:dyDescent="0.2">
      <c r="A474" s="33">
        <v>4247</v>
      </c>
      <c r="B474" s="34" t="s">
        <v>2233</v>
      </c>
      <c r="C474" s="35" t="s">
        <v>2237</v>
      </c>
      <c r="D474" s="36">
        <v>104</v>
      </c>
      <c r="E474" s="34" t="s">
        <v>552</v>
      </c>
      <c r="F474" s="35" t="s">
        <v>29</v>
      </c>
      <c r="G474" s="42">
        <v>3473110.33</v>
      </c>
      <c r="H474" s="42">
        <v>217069.38</v>
      </c>
      <c r="I474" s="42">
        <v>3256040.95</v>
      </c>
      <c r="J474" s="39" t="s">
        <v>2235</v>
      </c>
      <c r="K474" s="39" t="s">
        <v>2235</v>
      </c>
      <c r="L474" s="36">
        <v>89</v>
      </c>
      <c r="M474" s="34" t="s">
        <v>554</v>
      </c>
      <c r="N474" s="34" t="s">
        <v>2163</v>
      </c>
      <c r="O474" s="40" t="str">
        <f t="shared" si="61"/>
        <v>Екскаватор-навантажувач JCB 3CX CONTRACTOR</v>
      </c>
      <c r="P474" s="40" t="s">
        <v>2236</v>
      </c>
      <c r="Q474" s="40" t="e">
        <v>#N/A</v>
      </c>
      <c r="R474" s="40" t="e">
        <v>#N/A</v>
      </c>
      <c r="S474" s="27" t="e">
        <f>VLOOKUP(C474,'Список ТЗ'!$B$2:$B$457,1,FALSE)</f>
        <v>#N/A</v>
      </c>
      <c r="T474" s="27" t="e">
        <f>VLOOKUP(C474,'Список ТЗ'!$B$2:$E$457,2,FALSE)</f>
        <v>#N/A</v>
      </c>
      <c r="U474" s="27" t="e">
        <f>VLOOKUP(C474,'Список ТЗ'!$B$2:$E$457,3,FALSE)</f>
        <v>#N/A</v>
      </c>
      <c r="X474" s="27" t="e">
        <f>VLOOKUP(C474,'Перелік до списання'!$B$2:$B$207,1,FALSE)</f>
        <v>#N/A</v>
      </c>
    </row>
    <row r="475" spans="1:24" ht="11.1" customHeight="1" x14ac:dyDescent="0.2">
      <c r="A475" s="33">
        <v>4267</v>
      </c>
      <c r="B475" s="34" t="s">
        <v>2238</v>
      </c>
      <c r="C475" s="35" t="s">
        <v>2239</v>
      </c>
      <c r="D475" s="36">
        <v>104</v>
      </c>
      <c r="E475" s="34" t="s">
        <v>552</v>
      </c>
      <c r="F475" s="35" t="s">
        <v>29</v>
      </c>
      <c r="G475" s="42">
        <v>4416.67</v>
      </c>
      <c r="H475" s="42">
        <v>2010.54</v>
      </c>
      <c r="I475" s="42">
        <v>2406.13</v>
      </c>
      <c r="J475" s="39" t="s">
        <v>2240</v>
      </c>
      <c r="K475" s="39" t="s">
        <v>65</v>
      </c>
      <c r="L475" s="36">
        <v>52</v>
      </c>
      <c r="M475" s="34" t="s">
        <v>777</v>
      </c>
      <c r="N475" s="34" t="s">
        <v>2241</v>
      </c>
      <c r="O475" s="40" t="str">
        <f t="shared" si="61"/>
        <v>КОНДИЦІОНЕР BSQ-09H N1</v>
      </c>
      <c r="P475" s="40" t="s">
        <v>2242</v>
      </c>
      <c r="Q475" s="40" t="e">
        <v>#N/A</v>
      </c>
      <c r="R475" s="40" t="e">
        <v>#N/A</v>
      </c>
      <c r="S475" s="27" t="e">
        <f>VLOOKUP(C475,'Список ТЗ'!$B$2:$B$457,1,FALSE)</f>
        <v>#N/A</v>
      </c>
      <c r="T475" s="27" t="e">
        <f>VLOOKUP(C475,'Список ТЗ'!$B$2:$E$457,2,FALSE)</f>
        <v>#N/A</v>
      </c>
      <c r="U475" s="27" t="e">
        <f>VLOOKUP(C475,'Список ТЗ'!$B$2:$E$457,3,FALSE)</f>
        <v>#N/A</v>
      </c>
      <c r="X475" s="27" t="e">
        <f>VLOOKUP(C475,'Перелік до списання'!$B$2:$B$207,1,FALSE)</f>
        <v>#N/A</v>
      </c>
    </row>
    <row r="476" spans="1:24" ht="11.1" customHeight="1" x14ac:dyDescent="0.2">
      <c r="A476" s="33">
        <v>4268</v>
      </c>
      <c r="B476" s="34" t="s">
        <v>2238</v>
      </c>
      <c r="C476" s="35" t="s">
        <v>2243</v>
      </c>
      <c r="D476" s="36">
        <v>104</v>
      </c>
      <c r="E476" s="34" t="s">
        <v>552</v>
      </c>
      <c r="F476" s="35" t="s">
        <v>29</v>
      </c>
      <c r="G476" s="44">
        <v>2510</v>
      </c>
      <c r="H476" s="42">
        <v>1010.81</v>
      </c>
      <c r="I476" s="42">
        <v>1499.19</v>
      </c>
      <c r="J476" s="39" t="s">
        <v>2240</v>
      </c>
      <c r="K476" s="39" t="s">
        <v>65</v>
      </c>
      <c r="L476" s="36">
        <v>52</v>
      </c>
      <c r="M476" s="34" t="s">
        <v>777</v>
      </c>
      <c r="N476" s="34" t="s">
        <v>2241</v>
      </c>
      <c r="O476" s="40" t="str">
        <f t="shared" si="61"/>
        <v>КОНДИЦІОНЕР BSQ-09H N1</v>
      </c>
      <c r="P476" s="40" t="s">
        <v>2242</v>
      </c>
      <c r="Q476" s="40" t="e">
        <v>#N/A</v>
      </c>
      <c r="R476" s="40" t="e">
        <v>#N/A</v>
      </c>
      <c r="S476" s="27" t="e">
        <f>VLOOKUP(C476,'Список ТЗ'!$B$2:$B$457,1,FALSE)</f>
        <v>#N/A</v>
      </c>
      <c r="T476" s="27" t="e">
        <f>VLOOKUP(C476,'Список ТЗ'!$B$2:$E$457,2,FALSE)</f>
        <v>#N/A</v>
      </c>
      <c r="U476" s="27" t="e">
        <f>VLOOKUP(C476,'Список ТЗ'!$B$2:$E$457,3,FALSE)</f>
        <v>#N/A</v>
      </c>
      <c r="X476" s="27" t="e">
        <f>VLOOKUP(C476,'Перелік до списання'!$B$2:$B$207,1,FALSE)</f>
        <v>#N/A</v>
      </c>
    </row>
    <row r="477" spans="1:24" ht="56.1" customHeight="1" x14ac:dyDescent="0.2">
      <c r="A477" s="33">
        <v>4270</v>
      </c>
      <c r="B477" s="34" t="s">
        <v>2244</v>
      </c>
      <c r="C477" s="35" t="s">
        <v>2245</v>
      </c>
      <c r="D477" s="36">
        <v>104</v>
      </c>
      <c r="E477" s="34" t="s">
        <v>552</v>
      </c>
      <c r="F477" s="35" t="s">
        <v>29</v>
      </c>
      <c r="G477" s="37">
        <v>436.19</v>
      </c>
      <c r="H477" s="37">
        <v>243.53</v>
      </c>
      <c r="I477" s="37">
        <v>192.66</v>
      </c>
      <c r="J477" s="39" t="s">
        <v>2246</v>
      </c>
      <c r="K477" s="39" t="s">
        <v>65</v>
      </c>
      <c r="L477" s="36">
        <v>52</v>
      </c>
      <c r="M477" s="34" t="s">
        <v>777</v>
      </c>
      <c r="N477" s="34" t="s">
        <v>2163</v>
      </c>
      <c r="O477" s="40" t="str">
        <f t="shared" si="61"/>
        <v>Установка водохімпромивки на шасі причепа ВХП-2 ГКБ-83280000040 Гос. № 01253 КС &lt;0017592&gt;</v>
      </c>
      <c r="P477" s="40" t="s">
        <v>2247</v>
      </c>
      <c r="Q477" s="40" t="s">
        <v>2248</v>
      </c>
      <c r="R477" s="40" t="s">
        <v>2249</v>
      </c>
      <c r="S477" s="27" t="str">
        <f>VLOOKUP(C477,'Список ТЗ'!$B$2:$E$457,4,FALSE)</f>
        <v>Установка водохімпромивки на шасі причепа ВХП-2 ГКБ-83280000040</v>
      </c>
      <c r="T477" s="27" t="str">
        <f>VLOOKUP(C477,'Список ТЗ'!$B$2:$E$457,2,FALSE)</f>
        <v>21285 АІ</v>
      </c>
      <c r="U477" s="27" t="str">
        <f>VLOOKUP(C477,'Список ТЗ'!$B$2:$E$457,3,FALSE)</f>
        <v>КС 01253</v>
      </c>
      <c r="V477" s="27" t="e">
        <f t="shared" ref="V477:V479" si="62">SEARCH(R477,P477)</f>
        <v>#VALUE!</v>
      </c>
      <c r="W477" s="27">
        <f t="shared" ref="W477:W479" si="63">LEN(Q477)</f>
        <v>7</v>
      </c>
      <c r="X477" s="27" t="e">
        <f>VLOOKUP(C477,'Перелік до списання'!$B$2:$B$207,1,FALSE)</f>
        <v>#N/A</v>
      </c>
    </row>
    <row r="478" spans="1:24" ht="56.1" customHeight="1" x14ac:dyDescent="0.2">
      <c r="A478" s="33">
        <v>4271</v>
      </c>
      <c r="B478" s="34" t="s">
        <v>2250</v>
      </c>
      <c r="C478" s="35" t="s">
        <v>2251</v>
      </c>
      <c r="D478" s="36">
        <v>104</v>
      </c>
      <c r="E478" s="34" t="s">
        <v>552</v>
      </c>
      <c r="F478" s="35" t="s">
        <v>29</v>
      </c>
      <c r="G478" s="42">
        <v>2145.19</v>
      </c>
      <c r="H478" s="42">
        <v>1197.76</v>
      </c>
      <c r="I478" s="37">
        <v>947.43</v>
      </c>
      <c r="J478" s="39" t="s">
        <v>2252</v>
      </c>
      <c r="K478" s="39" t="s">
        <v>65</v>
      </c>
      <c r="L478" s="36">
        <v>52</v>
      </c>
      <c r="M478" s="34" t="s">
        <v>777</v>
      </c>
      <c r="N478" s="34" t="s">
        <v>2163</v>
      </c>
      <c r="O478" s="40" t="str">
        <f t="shared" si="61"/>
        <v>Установка водохімпромивки на шасі причепа ВХП-2 ГКБ-83280000040 Гос.№ 01251 КС &lt;0004448&gt;</v>
      </c>
      <c r="P478" s="40" t="s">
        <v>2253</v>
      </c>
      <c r="Q478" s="40" t="s">
        <v>2254</v>
      </c>
      <c r="R478" s="40" t="s">
        <v>2255</v>
      </c>
      <c r="S478" s="27" t="str">
        <f>VLOOKUP(C478,'Список ТЗ'!$B$2:$E$457,4,FALSE)</f>
        <v>Установка водохімпромивки на шасі причепа ВХП-2 ГКБ-83280000040</v>
      </c>
      <c r="T478" s="27" t="str">
        <f>VLOOKUP(C478,'Список ТЗ'!$B$2:$E$457,2,FALSE)</f>
        <v>21286 АІ</v>
      </c>
      <c r="U478" s="27" t="str">
        <f>VLOOKUP(C478,'Список ТЗ'!$B$2:$E$457,3,FALSE)</f>
        <v>КС 01251</v>
      </c>
      <c r="V478" s="27" t="e">
        <f t="shared" si="62"/>
        <v>#VALUE!</v>
      </c>
      <c r="W478" s="27">
        <f t="shared" si="63"/>
        <v>7</v>
      </c>
      <c r="X478" s="27" t="e">
        <f>VLOOKUP(C478,'Перелік до списання'!$B$2:$B$207,1,FALSE)</f>
        <v>#N/A</v>
      </c>
    </row>
    <row r="479" spans="1:24" ht="56.1" customHeight="1" x14ac:dyDescent="0.2">
      <c r="A479" s="33">
        <v>4272</v>
      </c>
      <c r="B479" s="34" t="s">
        <v>2256</v>
      </c>
      <c r="C479" s="35" t="s">
        <v>2257</v>
      </c>
      <c r="D479" s="36">
        <v>104</v>
      </c>
      <c r="E479" s="34" t="s">
        <v>552</v>
      </c>
      <c r="F479" s="35" t="s">
        <v>29</v>
      </c>
      <c r="G479" s="37">
        <v>843.78</v>
      </c>
      <c r="H479" s="37">
        <v>471.09</v>
      </c>
      <c r="I479" s="37">
        <v>372.69</v>
      </c>
      <c r="J479" s="39" t="s">
        <v>2246</v>
      </c>
      <c r="K479" s="39" t="s">
        <v>65</v>
      </c>
      <c r="L479" s="36">
        <v>52</v>
      </c>
      <c r="M479" s="34" t="s">
        <v>777</v>
      </c>
      <c r="N479" s="34" t="s">
        <v>2163</v>
      </c>
      <c r="O479" s="40" t="str">
        <f t="shared" si="61"/>
        <v>Установка водохімпромивки на шасі причепа ВХП-2 ГКБ-83280000040 Гос. № 01250 КС &lt;0004447&gt;</v>
      </c>
      <c r="P479" s="40" t="s">
        <v>2258</v>
      </c>
      <c r="Q479" s="40" t="s">
        <v>2259</v>
      </c>
      <c r="R479" s="40" t="s">
        <v>2260</v>
      </c>
      <c r="S479" s="27" t="str">
        <f>VLOOKUP(C479,'Список ТЗ'!$B$2:$E$457,4,FALSE)</f>
        <v>Установка водохімпромивки на шасі причепа ВХП-2 ГКБ-83280000040</v>
      </c>
      <c r="T479" s="27" t="str">
        <f>VLOOKUP(C479,'Список ТЗ'!$B$2:$E$457,2,FALSE)</f>
        <v>21284 АІ</v>
      </c>
      <c r="U479" s="27" t="str">
        <f>VLOOKUP(C479,'Список ТЗ'!$B$2:$E$457,3,FALSE)</f>
        <v>КС 01250</v>
      </c>
      <c r="V479" s="27" t="e">
        <f t="shared" si="62"/>
        <v>#VALUE!</v>
      </c>
      <c r="W479" s="27">
        <f t="shared" si="63"/>
        <v>7</v>
      </c>
      <c r="X479" s="27" t="e">
        <f>VLOOKUP(C479,'Перелік до списання'!$B$2:$B$207,1,FALSE)</f>
        <v>#N/A</v>
      </c>
    </row>
    <row r="480" spans="1:24" ht="44.1" customHeight="1" x14ac:dyDescent="0.2">
      <c r="A480" s="33">
        <v>4281</v>
      </c>
      <c r="B480" s="34" t="s">
        <v>2261</v>
      </c>
      <c r="C480" s="35" t="s">
        <v>2262</v>
      </c>
      <c r="D480" s="36">
        <v>104</v>
      </c>
      <c r="E480" s="34" t="s">
        <v>552</v>
      </c>
      <c r="F480" s="35" t="s">
        <v>29</v>
      </c>
      <c r="G480" s="42">
        <v>45082.02</v>
      </c>
      <c r="H480" s="42">
        <v>8104.03</v>
      </c>
      <c r="I480" s="42">
        <v>36977.99</v>
      </c>
      <c r="J480" s="39" t="s">
        <v>2263</v>
      </c>
      <c r="K480" s="39" t="s">
        <v>65</v>
      </c>
      <c r="L480" s="36">
        <v>52</v>
      </c>
      <c r="M480" s="34" t="s">
        <v>777</v>
      </c>
      <c r="N480" s="34" t="s">
        <v>2241</v>
      </c>
      <c r="O480" s="40" t="str">
        <f t="shared" si="61"/>
        <v>Система відеоспостереження за адресою: вул.Народного Ополчення, 16-А</v>
      </c>
      <c r="P480" s="40" t="s">
        <v>2264</v>
      </c>
      <c r="Q480" s="40" t="e">
        <v>#N/A</v>
      </c>
      <c r="R480" s="40" t="e">
        <v>#N/A</v>
      </c>
      <c r="S480" s="27" t="e">
        <f>VLOOKUP(C480,'Список ТЗ'!$B$2:$B$457,1,FALSE)</f>
        <v>#N/A</v>
      </c>
      <c r="T480" s="27" t="e">
        <f>VLOOKUP(C480,'Список ТЗ'!$B$2:$E$457,2,FALSE)</f>
        <v>#N/A</v>
      </c>
      <c r="U480" s="27" t="e">
        <f>VLOOKUP(C480,'Список ТЗ'!$B$2:$E$457,3,FALSE)</f>
        <v>#N/A</v>
      </c>
      <c r="X480" s="27" t="e">
        <f>VLOOKUP(C480,'Перелік до списання'!$B$2:$B$207,1,FALSE)</f>
        <v>#N/A</v>
      </c>
    </row>
    <row r="481" spans="1:24" ht="21.95" customHeight="1" x14ac:dyDescent="0.2">
      <c r="A481" s="33">
        <v>4282</v>
      </c>
      <c r="B481" s="34" t="s">
        <v>181</v>
      </c>
      <c r="C481" s="35" t="s">
        <v>361</v>
      </c>
      <c r="D481" s="36">
        <v>104</v>
      </c>
      <c r="E481" s="34" t="s">
        <v>552</v>
      </c>
      <c r="F481" s="35" t="s">
        <v>29</v>
      </c>
      <c r="G481" s="38">
        <v>1</v>
      </c>
      <c r="H481" s="37">
        <v>0.08</v>
      </c>
      <c r="I481" s="37">
        <v>0.92</v>
      </c>
      <c r="J481" s="39" t="s">
        <v>451</v>
      </c>
      <c r="K481" s="39" t="s">
        <v>65</v>
      </c>
      <c r="L481" s="36">
        <v>52</v>
      </c>
      <c r="M481" s="34" t="s">
        <v>777</v>
      </c>
      <c r="N481" s="34" t="s">
        <v>2214</v>
      </c>
      <c r="O481" s="40" t="str">
        <f t="shared" si="61"/>
        <v>Автономний обігрівач на Зил-5301 №12075 КА</v>
      </c>
      <c r="P481" s="40" t="s">
        <v>2265</v>
      </c>
      <c r="Q481" s="40" t="e">
        <v>#N/A</v>
      </c>
      <c r="R481" s="40" t="e">
        <v>#N/A</v>
      </c>
      <c r="S481" s="27" t="e">
        <f>VLOOKUP(C481,'Список ТЗ'!$B$2:$B$457,1,FALSE)</f>
        <v>#N/A</v>
      </c>
      <c r="T481" s="27" t="e">
        <f>VLOOKUP(C481,'Список ТЗ'!$B$2:$E$457,2,FALSE)</f>
        <v>#N/A</v>
      </c>
      <c r="U481" s="27" t="e">
        <f>VLOOKUP(C481,'Список ТЗ'!$B$2:$E$457,3,FALSE)</f>
        <v>#N/A</v>
      </c>
      <c r="X481" s="27" t="str">
        <f>VLOOKUP(C481,'Перелік до списання'!$B$2:$B$207,1,FALSE)</f>
        <v>СЕА-10410013002/002</v>
      </c>
    </row>
    <row r="482" spans="1:24" ht="11.1" customHeight="1" x14ac:dyDescent="0.2">
      <c r="A482" s="33">
        <v>4288</v>
      </c>
      <c r="B482" s="34" t="s">
        <v>51</v>
      </c>
      <c r="C482" s="35" t="s">
        <v>37</v>
      </c>
      <c r="D482" s="36">
        <v>104</v>
      </c>
      <c r="E482" s="34" t="s">
        <v>552</v>
      </c>
      <c r="F482" s="35" t="s">
        <v>29</v>
      </c>
      <c r="G482" s="38">
        <v>10</v>
      </c>
      <c r="H482" s="38">
        <v>10</v>
      </c>
      <c r="I482" s="38">
        <v>0</v>
      </c>
      <c r="J482" s="39" t="s">
        <v>59</v>
      </c>
      <c r="K482" s="39" t="s">
        <v>65</v>
      </c>
      <c r="L482" s="36">
        <v>52</v>
      </c>
      <c r="M482" s="34" t="s">
        <v>777</v>
      </c>
      <c r="N482" s="34" t="s">
        <v>2214</v>
      </c>
      <c r="O482" s="40" t="str">
        <f t="shared" si="61"/>
        <v>Радиотелефон Panasonic</v>
      </c>
      <c r="P482" s="40" t="s">
        <v>2266</v>
      </c>
      <c r="Q482" s="40" t="e">
        <v>#N/A</v>
      </c>
      <c r="R482" s="40" t="e">
        <v>#N/A</v>
      </c>
      <c r="S482" s="27" t="e">
        <f>VLOOKUP(C482,'Список ТЗ'!$B$2:$B$457,1,FALSE)</f>
        <v>#N/A</v>
      </c>
      <c r="T482" s="27" t="e">
        <f>VLOOKUP(C482,'Список ТЗ'!$B$2:$E$457,2,FALSE)</f>
        <v>#N/A</v>
      </c>
      <c r="U482" s="27" t="e">
        <f>VLOOKUP(C482,'Список ТЗ'!$B$2:$E$457,3,FALSE)</f>
        <v>#N/A</v>
      </c>
      <c r="X482" s="27" t="str">
        <f>VLOOKUP(C482,'Перелік до списання'!$B$2:$B$207,1,FALSE)</f>
        <v>СЕА-10410000527/000</v>
      </c>
    </row>
    <row r="483" spans="1:24" ht="21.95" customHeight="1" x14ac:dyDescent="0.2">
      <c r="A483" s="33">
        <v>76262</v>
      </c>
      <c r="B483" s="34" t="s">
        <v>2267</v>
      </c>
      <c r="C483" s="35" t="s">
        <v>2268</v>
      </c>
      <c r="D483" s="36">
        <v>104</v>
      </c>
      <c r="E483" s="34" t="s">
        <v>552</v>
      </c>
      <c r="F483" s="35" t="s">
        <v>433</v>
      </c>
      <c r="G483" s="37">
        <v>171.66</v>
      </c>
      <c r="H483" s="37">
        <v>7.15</v>
      </c>
      <c r="I483" s="37">
        <v>164.51</v>
      </c>
      <c r="J483" s="39" t="s">
        <v>674</v>
      </c>
      <c r="K483" s="39" t="s">
        <v>553</v>
      </c>
      <c r="L483" s="36">
        <v>22</v>
      </c>
      <c r="M483" s="34" t="s">
        <v>554</v>
      </c>
      <c r="N483" s="34" t="s">
        <v>2269</v>
      </c>
      <c r="O483" s="40" t="str">
        <f t="shared" si="61"/>
        <v>МОНІТОР SAMSUNG 16" СМ-740</v>
      </c>
      <c r="P483" s="40" t="s">
        <v>2270</v>
      </c>
      <c r="Q483" s="40" t="e">
        <v>#N/A</v>
      </c>
      <c r="R483" s="40" t="e">
        <v>#N/A</v>
      </c>
      <c r="S483" s="27" t="e">
        <f>VLOOKUP(C483,'Список ТЗ'!$B$2:$B$457,1,FALSE)</f>
        <v>#N/A</v>
      </c>
      <c r="T483" s="27" t="e">
        <f>VLOOKUP(C483,'Список ТЗ'!$B$2:$E$457,2,FALSE)</f>
        <v>#N/A</v>
      </c>
      <c r="U483" s="27" t="e">
        <f>VLOOKUP(C483,'Список ТЗ'!$B$2:$E$457,3,FALSE)</f>
        <v>#N/A</v>
      </c>
      <c r="X483" s="27" t="e">
        <f>VLOOKUP(C483,'Перелік до списання'!$B$2:$B$207,1,FALSE)</f>
        <v>#N/A</v>
      </c>
    </row>
    <row r="484" spans="1:24" ht="21.95" customHeight="1" x14ac:dyDescent="0.2">
      <c r="A484" s="33">
        <v>4601</v>
      </c>
      <c r="B484" s="34" t="s">
        <v>2271</v>
      </c>
      <c r="C484" s="35" t="s">
        <v>2272</v>
      </c>
      <c r="D484" s="36">
        <v>104</v>
      </c>
      <c r="E484" s="34" t="s">
        <v>552</v>
      </c>
      <c r="F484" s="35" t="s">
        <v>433</v>
      </c>
      <c r="G484" s="44">
        <v>1670</v>
      </c>
      <c r="H484" s="37">
        <v>797.84</v>
      </c>
      <c r="I484" s="37">
        <v>872.16</v>
      </c>
      <c r="J484" s="39" t="s">
        <v>2273</v>
      </c>
      <c r="K484" s="39" t="s">
        <v>803</v>
      </c>
      <c r="L484" s="36">
        <v>55</v>
      </c>
      <c r="M484" s="34" t="s">
        <v>777</v>
      </c>
      <c r="N484" s="34" t="s">
        <v>2241</v>
      </c>
      <c r="O484" s="40" t="str">
        <f t="shared" si="61"/>
        <v>КОНДИЦІОНЕР НАСТІННИЙ NS09LHG/NU09LHG</v>
      </c>
      <c r="P484" s="40" t="s">
        <v>2274</v>
      </c>
      <c r="Q484" s="40" t="e">
        <v>#N/A</v>
      </c>
      <c r="R484" s="40" t="e">
        <v>#N/A</v>
      </c>
      <c r="S484" s="27" t="e">
        <f>VLOOKUP(C484,'Список ТЗ'!$B$2:$B$457,1,FALSE)</f>
        <v>#N/A</v>
      </c>
      <c r="T484" s="27" t="e">
        <f>VLOOKUP(C484,'Список ТЗ'!$B$2:$E$457,2,FALSE)</f>
        <v>#N/A</v>
      </c>
      <c r="U484" s="27" t="e">
        <f>VLOOKUP(C484,'Список ТЗ'!$B$2:$E$457,3,FALSE)</f>
        <v>#N/A</v>
      </c>
      <c r="X484" s="27" t="e">
        <f>VLOOKUP(C484,'Перелік до списання'!$B$2:$B$207,1,FALSE)</f>
        <v>#N/A</v>
      </c>
    </row>
    <row r="485" spans="1:24" ht="21.95" customHeight="1" x14ac:dyDescent="0.2">
      <c r="A485" s="33">
        <v>4602</v>
      </c>
      <c r="B485" s="34" t="s">
        <v>2275</v>
      </c>
      <c r="C485" s="35" t="s">
        <v>2276</v>
      </c>
      <c r="D485" s="36">
        <v>104</v>
      </c>
      <c r="E485" s="34" t="s">
        <v>552</v>
      </c>
      <c r="F485" s="35" t="s">
        <v>433</v>
      </c>
      <c r="G485" s="44">
        <v>1560</v>
      </c>
      <c r="H485" s="37">
        <v>745.29</v>
      </c>
      <c r="I485" s="37">
        <v>814.71</v>
      </c>
      <c r="J485" s="39" t="s">
        <v>2273</v>
      </c>
      <c r="K485" s="39" t="s">
        <v>803</v>
      </c>
      <c r="L485" s="36">
        <v>55</v>
      </c>
      <c r="M485" s="34" t="s">
        <v>777</v>
      </c>
      <c r="N485" s="34" t="s">
        <v>2241</v>
      </c>
      <c r="O485" s="40" t="str">
        <f t="shared" si="61"/>
        <v>КОНДИЦІОНЕР NEOCLIMA NS07LHG/NU07LHG</v>
      </c>
      <c r="P485" s="40" t="s">
        <v>2277</v>
      </c>
      <c r="Q485" s="40" t="e">
        <v>#N/A</v>
      </c>
      <c r="R485" s="40" t="e">
        <v>#N/A</v>
      </c>
      <c r="S485" s="27" t="e">
        <f>VLOOKUP(C485,'Список ТЗ'!$B$2:$B$457,1,FALSE)</f>
        <v>#N/A</v>
      </c>
      <c r="T485" s="27" t="e">
        <f>VLOOKUP(C485,'Список ТЗ'!$B$2:$E$457,2,FALSE)</f>
        <v>#N/A</v>
      </c>
      <c r="U485" s="27" t="e">
        <f>VLOOKUP(C485,'Список ТЗ'!$B$2:$E$457,3,FALSE)</f>
        <v>#N/A</v>
      </c>
      <c r="X485" s="27" t="e">
        <f>VLOOKUP(C485,'Перелік до списання'!$B$2:$B$207,1,FALSE)</f>
        <v>#N/A</v>
      </c>
    </row>
    <row r="486" spans="1:24" ht="11.1" customHeight="1" x14ac:dyDescent="0.2">
      <c r="A486" s="33">
        <v>4604</v>
      </c>
      <c r="B486" s="34" t="s">
        <v>2278</v>
      </c>
      <c r="C486" s="35" t="s">
        <v>2279</v>
      </c>
      <c r="D486" s="36">
        <v>104</v>
      </c>
      <c r="E486" s="34" t="s">
        <v>552</v>
      </c>
      <c r="F486" s="35" t="s">
        <v>433</v>
      </c>
      <c r="G486" s="38">
        <v>50</v>
      </c>
      <c r="H486" s="38">
        <v>50</v>
      </c>
      <c r="I486" s="38">
        <v>0</v>
      </c>
      <c r="J486" s="39" t="s">
        <v>2280</v>
      </c>
      <c r="K486" s="39" t="s">
        <v>803</v>
      </c>
      <c r="L486" s="36">
        <v>55</v>
      </c>
      <c r="M486" s="34" t="s">
        <v>777</v>
      </c>
      <c r="N486" s="34" t="s">
        <v>2241</v>
      </c>
      <c r="O486" s="40" t="str">
        <f t="shared" si="61"/>
        <v>КОНДИЦИОНЕР</v>
      </c>
      <c r="P486" s="40" t="s">
        <v>2278</v>
      </c>
      <c r="Q486" s="40" t="e">
        <v>#N/A</v>
      </c>
      <c r="R486" s="40" t="e">
        <v>#N/A</v>
      </c>
      <c r="S486" s="27" t="e">
        <f>VLOOKUP(C486,'Список ТЗ'!$B$2:$B$457,1,FALSE)</f>
        <v>#N/A</v>
      </c>
      <c r="T486" s="27" t="e">
        <f>VLOOKUP(C486,'Список ТЗ'!$B$2:$E$457,2,FALSE)</f>
        <v>#N/A</v>
      </c>
      <c r="U486" s="27" t="e">
        <f>VLOOKUP(C486,'Список ТЗ'!$B$2:$E$457,3,FALSE)</f>
        <v>#N/A</v>
      </c>
      <c r="X486" s="27" t="e">
        <f>VLOOKUP(C486,'Перелік до списання'!$B$2:$B$207,1,FALSE)</f>
        <v>#N/A</v>
      </c>
    </row>
    <row r="487" spans="1:24" ht="21.95" customHeight="1" x14ac:dyDescent="0.2">
      <c r="A487" s="33">
        <v>110803</v>
      </c>
      <c r="B487" s="34" t="s">
        <v>2281</v>
      </c>
      <c r="C487" s="35" t="s">
        <v>2282</v>
      </c>
      <c r="D487" s="36">
        <v>104</v>
      </c>
      <c r="E487" s="34" t="s">
        <v>552</v>
      </c>
      <c r="F487" s="35" t="s">
        <v>919</v>
      </c>
      <c r="G487" s="37">
        <v>50.05</v>
      </c>
      <c r="H487" s="37">
        <v>20.89</v>
      </c>
      <c r="I487" s="37">
        <v>29.16</v>
      </c>
      <c r="J487" s="39" t="s">
        <v>2283</v>
      </c>
      <c r="K487" s="39" t="s">
        <v>803</v>
      </c>
      <c r="L487" s="36">
        <v>55</v>
      </c>
      <c r="M487" s="34" t="s">
        <v>777</v>
      </c>
      <c r="N487" s="34" t="s">
        <v>2214</v>
      </c>
      <c r="O487" s="40" t="str">
        <f t="shared" si="61"/>
        <v>ГИДРОМОЛОТ ЕО-2621 держ.номер 49-70 ЯУ</v>
      </c>
      <c r="P487" s="40" t="s">
        <v>2284</v>
      </c>
      <c r="Q487" s="40" t="s">
        <v>2285</v>
      </c>
      <c r="R487" s="40">
        <v>0</v>
      </c>
      <c r="S487" s="27" t="str">
        <f>VLOOKUP(C487,'Список ТЗ'!$B$2:$E$457,4,FALSE)</f>
        <v>Екскаватор/гідромолот</v>
      </c>
      <c r="T487" s="27" t="str">
        <f>VLOOKUP(C487,'Список ТЗ'!$B$2:$E$457,2,FALSE)</f>
        <v>4970 ЯУ</v>
      </c>
      <c r="U487" s="27">
        <f>VLOOKUP(C487,'Список ТЗ'!$B$2:$E$457,3,FALSE)</f>
        <v>0</v>
      </c>
      <c r="V487" s="27">
        <f>SEARCH(R487,P487)</f>
        <v>32</v>
      </c>
      <c r="W487" s="27">
        <f>LEN(Q487)</f>
        <v>6</v>
      </c>
      <c r="X487" s="27" t="e">
        <f>VLOOKUP(C487,'Перелік до списання'!$B$2:$B$207,1,FALSE)</f>
        <v>#N/A</v>
      </c>
    </row>
    <row r="488" spans="1:24" ht="33" customHeight="1" x14ac:dyDescent="0.2">
      <c r="A488" s="33">
        <v>72673</v>
      </c>
      <c r="B488" s="34" t="s">
        <v>2286</v>
      </c>
      <c r="C488" s="35" t="s">
        <v>2287</v>
      </c>
      <c r="D488" s="36">
        <v>104</v>
      </c>
      <c r="E488" s="34" t="s">
        <v>1050</v>
      </c>
      <c r="F488" s="35" t="s">
        <v>434</v>
      </c>
      <c r="G488" s="42">
        <v>4348.1099999999997</v>
      </c>
      <c r="H488" s="37">
        <v>72.47</v>
      </c>
      <c r="I488" s="42">
        <v>4275.6400000000003</v>
      </c>
      <c r="J488" s="39" t="s">
        <v>1311</v>
      </c>
      <c r="K488" s="39" t="s">
        <v>553</v>
      </c>
      <c r="L488" s="36">
        <v>58</v>
      </c>
      <c r="M488" s="34" t="s">
        <v>554</v>
      </c>
      <c r="N488" s="34" t="s">
        <v>2163</v>
      </c>
      <c r="O488" s="40" t="str">
        <f t="shared" si="61"/>
        <v>КОНДИЦІОНЕР VWA14251НА АВТОМОБІЛЬ ГАЗ  2217-404 (АА 6591 ІО)</v>
      </c>
      <c r="P488" s="40" t="s">
        <v>2288</v>
      </c>
      <c r="Q488" s="40" t="e">
        <v>#N/A</v>
      </c>
      <c r="R488" s="40" t="e">
        <v>#N/A</v>
      </c>
      <c r="S488" s="27" t="e">
        <f>VLOOKUP(C488,'Список ТЗ'!$B$2:$B$457,1,FALSE)</f>
        <v>#N/A</v>
      </c>
      <c r="T488" s="27" t="e">
        <f>VLOOKUP(C488,'Список ТЗ'!$B$2:$E$457,2,FALSE)</f>
        <v>#N/A</v>
      </c>
      <c r="U488" s="27" t="e">
        <f>VLOOKUP(C488,'Список ТЗ'!$B$2:$E$457,3,FALSE)</f>
        <v>#N/A</v>
      </c>
      <c r="X488" s="27" t="e">
        <f>VLOOKUP(C488,'Перелік до списання'!$B$2:$B$207,1,FALSE)</f>
        <v>#N/A</v>
      </c>
    </row>
    <row r="489" spans="1:24" ht="33" customHeight="1" x14ac:dyDescent="0.2">
      <c r="A489" s="33">
        <v>72718</v>
      </c>
      <c r="B489" s="34" t="s">
        <v>2289</v>
      </c>
      <c r="C489" s="35" t="s">
        <v>2290</v>
      </c>
      <c r="D489" s="36">
        <v>104</v>
      </c>
      <c r="E489" s="34" t="s">
        <v>1050</v>
      </c>
      <c r="F489" s="35" t="s">
        <v>434</v>
      </c>
      <c r="G489" s="42">
        <v>440537.92</v>
      </c>
      <c r="H489" s="43">
        <v>7342.3</v>
      </c>
      <c r="I489" s="42">
        <v>433195.62</v>
      </c>
      <c r="J489" s="39" t="s">
        <v>1454</v>
      </c>
      <c r="K489" s="39" t="s">
        <v>553</v>
      </c>
      <c r="L489" s="36">
        <v>58</v>
      </c>
      <c r="M489" s="34" t="s">
        <v>554</v>
      </c>
      <c r="N489" s="34" t="s">
        <v>2163</v>
      </c>
      <c r="O489" s="40" t="str">
        <f t="shared" si="61"/>
        <v>ЕКСКАВАТОР-НАВАНТАЖУВАЧ JCB 4CX SM № 19697 АІ</v>
      </c>
      <c r="P489" s="40" t="s">
        <v>2291</v>
      </c>
      <c r="Q489" s="40" t="s">
        <v>2292</v>
      </c>
      <c r="R489" s="40" t="s">
        <v>2293</v>
      </c>
      <c r="S489" s="27" t="str">
        <f>VLOOKUP(C489,'Список ТЗ'!$B$2:$E$457,4,FALSE)</f>
        <v>JCB 4CX SITEMASTER</v>
      </c>
      <c r="T489" s="27" t="str">
        <f>VLOOKUP(C489,'Список ТЗ'!$B$2:$E$457,2,FALSE)</f>
        <v>19697 АІ</v>
      </c>
      <c r="U489" s="27" t="str">
        <f>VLOOKUP(C489,'Список ТЗ'!$B$2:$E$457,3,FALSE)</f>
        <v>53665 АА</v>
      </c>
      <c r="V489" s="27">
        <f>SEARCH(Q489,P489)</f>
        <v>33</v>
      </c>
      <c r="W489" s="27">
        <f>LEN(Q489)</f>
        <v>7</v>
      </c>
      <c r="X489" s="27" t="e">
        <f>VLOOKUP(C489,'Перелік до списання'!$B$2:$B$207,1,FALSE)</f>
        <v>#N/A</v>
      </c>
    </row>
    <row r="490" spans="1:24" ht="33" customHeight="1" x14ac:dyDescent="0.2">
      <c r="A490" s="33">
        <v>4322</v>
      </c>
      <c r="B490" s="34" t="s">
        <v>2294</v>
      </c>
      <c r="C490" s="35" t="s">
        <v>2295</v>
      </c>
      <c r="D490" s="36">
        <v>104</v>
      </c>
      <c r="E490" s="34" t="s">
        <v>1050</v>
      </c>
      <c r="F490" s="35" t="s">
        <v>434</v>
      </c>
      <c r="G490" s="38">
        <v>1</v>
      </c>
      <c r="H490" s="38">
        <v>1</v>
      </c>
      <c r="I490" s="38">
        <v>0</v>
      </c>
      <c r="J490" s="39" t="s">
        <v>2296</v>
      </c>
      <c r="K490" s="39" t="s">
        <v>65</v>
      </c>
      <c r="L490" s="36">
        <v>52</v>
      </c>
      <c r="M490" s="34" t="s">
        <v>777</v>
      </c>
      <c r="N490" s="34" t="s">
        <v>2163</v>
      </c>
      <c r="O490" s="40" t="str">
        <f t="shared" si="61"/>
        <v>Устройство пусковое УП-1000    (КУНГ-66 № 07751 КА)</v>
      </c>
      <c r="P490" s="40" t="s">
        <v>2297</v>
      </c>
      <c r="Q490" s="40" t="e">
        <v>#N/A</v>
      </c>
      <c r="R490" s="40" t="e">
        <v>#N/A</v>
      </c>
      <c r="S490" s="27" t="e">
        <f>VLOOKUP(C490,'Список ТЗ'!$B$2:$B$457,1,FALSE)</f>
        <v>#N/A</v>
      </c>
      <c r="T490" s="27" t="e">
        <f>VLOOKUP(C490,'Список ТЗ'!$B$2:$E$457,2,FALSE)</f>
        <v>#N/A</v>
      </c>
      <c r="U490" s="27" t="e">
        <f>VLOOKUP(C490,'Список ТЗ'!$B$2:$E$457,3,FALSE)</f>
        <v>#N/A</v>
      </c>
      <c r="X490" s="27" t="e">
        <f>VLOOKUP(C490,'Перелік до списання'!$B$2:$B$207,1,FALSE)</f>
        <v>#N/A</v>
      </c>
    </row>
    <row r="491" spans="1:24" ht="33" customHeight="1" x14ac:dyDescent="0.2">
      <c r="A491" s="33">
        <v>4325</v>
      </c>
      <c r="B491" s="34" t="s">
        <v>2298</v>
      </c>
      <c r="C491" s="35" t="s">
        <v>2299</v>
      </c>
      <c r="D491" s="36">
        <v>104</v>
      </c>
      <c r="E491" s="34" t="s">
        <v>1050</v>
      </c>
      <c r="F491" s="35" t="s">
        <v>434</v>
      </c>
      <c r="G491" s="42">
        <v>4605744.8600000003</v>
      </c>
      <c r="H491" s="42">
        <v>191906.04</v>
      </c>
      <c r="I491" s="42">
        <v>4413838.82</v>
      </c>
      <c r="J491" s="39" t="s">
        <v>2224</v>
      </c>
      <c r="K491" s="39" t="s">
        <v>2224</v>
      </c>
      <c r="L491" s="36">
        <v>91</v>
      </c>
      <c r="M491" s="34" t="s">
        <v>554</v>
      </c>
      <c r="N491" s="34" t="s">
        <v>2163</v>
      </c>
      <c r="O491" s="40" t="str">
        <f t="shared" si="61"/>
        <v>Екскаватор-навантажувач JCB JS160W,  державний номер 18583 АІ</v>
      </c>
      <c r="P491" s="40" t="s">
        <v>2300</v>
      </c>
      <c r="Q491" s="40" t="e">
        <v>#N/A</v>
      </c>
      <c r="R491" s="40" t="e">
        <v>#N/A</v>
      </c>
      <c r="S491" s="27" t="e">
        <f>VLOOKUP(C491,'Список ТЗ'!$B$2:$B$457,1,FALSE)</f>
        <v>#N/A</v>
      </c>
      <c r="T491" s="27" t="e">
        <f>VLOOKUP(C491,'Список ТЗ'!$B$2:$E$457,2,FALSE)</f>
        <v>#N/A</v>
      </c>
      <c r="U491" s="27" t="e">
        <f>VLOOKUP(C491,'Список ТЗ'!$B$2:$E$457,3,FALSE)</f>
        <v>#N/A</v>
      </c>
      <c r="X491" s="27" t="e">
        <f>VLOOKUP(C491,'Перелік до списання'!$B$2:$B$207,1,FALSE)</f>
        <v>#N/A</v>
      </c>
    </row>
    <row r="492" spans="1:24" ht="33" customHeight="1" x14ac:dyDescent="0.2">
      <c r="A492" s="33">
        <v>4326</v>
      </c>
      <c r="B492" s="34" t="s">
        <v>2301</v>
      </c>
      <c r="C492" s="35" t="s">
        <v>2302</v>
      </c>
      <c r="D492" s="36">
        <v>104</v>
      </c>
      <c r="E492" s="34" t="s">
        <v>1050</v>
      </c>
      <c r="F492" s="35" t="s">
        <v>434</v>
      </c>
      <c r="G492" s="42">
        <v>4495732.03</v>
      </c>
      <c r="H492" s="42">
        <v>187322.16</v>
      </c>
      <c r="I492" s="42">
        <v>4308409.87</v>
      </c>
      <c r="J492" s="39" t="s">
        <v>2228</v>
      </c>
      <c r="K492" s="39" t="s">
        <v>2228</v>
      </c>
      <c r="L492" s="36">
        <v>91</v>
      </c>
      <c r="M492" s="34" t="s">
        <v>554</v>
      </c>
      <c r="N492" s="34" t="s">
        <v>2163</v>
      </c>
      <c r="O492" s="40" t="str">
        <f t="shared" si="61"/>
        <v>Екскаватор-навантажувач JCB 5CX,  державний номер 18731 АІ</v>
      </c>
      <c r="P492" s="40" t="s">
        <v>2303</v>
      </c>
      <c r="Q492" s="40" t="e">
        <v>#N/A</v>
      </c>
      <c r="R492" s="40" t="e">
        <v>#N/A</v>
      </c>
      <c r="S492" s="27" t="e">
        <f>VLOOKUP(C492,'Список ТЗ'!$B$2:$B$457,1,FALSE)</f>
        <v>#N/A</v>
      </c>
      <c r="T492" s="27" t="e">
        <f>VLOOKUP(C492,'Список ТЗ'!$B$2:$E$457,2,FALSE)</f>
        <v>#N/A</v>
      </c>
      <c r="U492" s="27" t="e">
        <f>VLOOKUP(C492,'Список ТЗ'!$B$2:$E$457,3,FALSE)</f>
        <v>#N/A</v>
      </c>
      <c r="X492" s="27" t="e">
        <f>VLOOKUP(C492,'Перелік до списання'!$B$2:$B$207,1,FALSE)</f>
        <v>#N/A</v>
      </c>
    </row>
    <row r="493" spans="1:24" ht="21.95" customHeight="1" x14ac:dyDescent="0.2">
      <c r="A493" s="33">
        <v>4327</v>
      </c>
      <c r="B493" s="34" t="s">
        <v>2233</v>
      </c>
      <c r="C493" s="35" t="s">
        <v>2304</v>
      </c>
      <c r="D493" s="36">
        <v>104</v>
      </c>
      <c r="E493" s="34" t="s">
        <v>1050</v>
      </c>
      <c r="F493" s="35" t="s">
        <v>434</v>
      </c>
      <c r="G493" s="42">
        <v>3473110.33</v>
      </c>
      <c r="H493" s="42">
        <v>180891.15</v>
      </c>
      <c r="I493" s="42">
        <v>3292219.18</v>
      </c>
      <c r="J493" s="39" t="s">
        <v>2305</v>
      </c>
      <c r="K493" s="39" t="s">
        <v>2305</v>
      </c>
      <c r="L493" s="36">
        <v>90</v>
      </c>
      <c r="M493" s="34" t="s">
        <v>554</v>
      </c>
      <c r="N493" s="34" t="s">
        <v>2163</v>
      </c>
      <c r="O493" s="40" t="str">
        <f t="shared" si="61"/>
        <v>Екскаватор-навантажувач JCB 3CX CONTRACTOR</v>
      </c>
      <c r="P493" s="40" t="s">
        <v>2236</v>
      </c>
      <c r="Q493" s="40" t="e">
        <v>#N/A</v>
      </c>
      <c r="R493" s="40" t="e">
        <v>#N/A</v>
      </c>
      <c r="S493" s="27" t="e">
        <f>VLOOKUP(C493,'Список ТЗ'!$B$2:$B$457,1,FALSE)</f>
        <v>#N/A</v>
      </c>
      <c r="T493" s="27" t="e">
        <f>VLOOKUP(C493,'Список ТЗ'!$B$2:$E$457,2,FALSE)</f>
        <v>#N/A</v>
      </c>
      <c r="U493" s="27" t="e">
        <f>VLOOKUP(C493,'Список ТЗ'!$B$2:$E$457,3,FALSE)</f>
        <v>#N/A</v>
      </c>
      <c r="X493" s="27" t="e">
        <f>VLOOKUP(C493,'Перелік до списання'!$B$2:$B$207,1,FALSE)</f>
        <v>#N/A</v>
      </c>
    </row>
    <row r="494" spans="1:24" ht="21.95" customHeight="1" x14ac:dyDescent="0.2">
      <c r="A494" s="33">
        <v>4328</v>
      </c>
      <c r="B494" s="34" t="s">
        <v>2233</v>
      </c>
      <c r="C494" s="35" t="s">
        <v>2306</v>
      </c>
      <c r="D494" s="36">
        <v>104</v>
      </c>
      <c r="E494" s="34" t="s">
        <v>1050</v>
      </c>
      <c r="F494" s="35" t="s">
        <v>434</v>
      </c>
      <c r="G494" s="42">
        <v>3473110.33</v>
      </c>
      <c r="H494" s="42">
        <v>180891.15</v>
      </c>
      <c r="I494" s="42">
        <v>3292219.18</v>
      </c>
      <c r="J494" s="39" t="s">
        <v>2305</v>
      </c>
      <c r="K494" s="39" t="s">
        <v>2305</v>
      </c>
      <c r="L494" s="36">
        <v>90</v>
      </c>
      <c r="M494" s="34" t="s">
        <v>554</v>
      </c>
      <c r="N494" s="34" t="s">
        <v>2163</v>
      </c>
      <c r="O494" s="40" t="str">
        <f t="shared" si="61"/>
        <v>Екскаватор-навантажувач JCB 3CX CONTRACTOR</v>
      </c>
      <c r="P494" s="40" t="s">
        <v>2236</v>
      </c>
      <c r="Q494" s="40" t="e">
        <v>#N/A</v>
      </c>
      <c r="R494" s="40" t="e">
        <v>#N/A</v>
      </c>
      <c r="S494" s="27" t="e">
        <f>VLOOKUP(C494,'Список ТЗ'!$B$2:$B$457,1,FALSE)</f>
        <v>#N/A</v>
      </c>
      <c r="T494" s="27" t="e">
        <f>VLOOKUP(C494,'Список ТЗ'!$B$2:$E$457,2,FALSE)</f>
        <v>#N/A</v>
      </c>
      <c r="U494" s="27" t="e">
        <f>VLOOKUP(C494,'Список ТЗ'!$B$2:$E$457,3,FALSE)</f>
        <v>#N/A</v>
      </c>
      <c r="X494" s="27" t="e">
        <f>VLOOKUP(C494,'Перелік до списання'!$B$2:$B$207,1,FALSE)</f>
        <v>#N/A</v>
      </c>
    </row>
    <row r="495" spans="1:24" ht="33" customHeight="1" x14ac:dyDescent="0.2">
      <c r="A495" s="33">
        <v>4341</v>
      </c>
      <c r="B495" s="34" t="s">
        <v>2307</v>
      </c>
      <c r="C495" s="35" t="s">
        <v>2308</v>
      </c>
      <c r="D495" s="36">
        <v>104</v>
      </c>
      <c r="E495" s="34" t="s">
        <v>1381</v>
      </c>
      <c r="F495" s="35" t="s">
        <v>1382</v>
      </c>
      <c r="G495" s="42">
        <v>3473110.33</v>
      </c>
      <c r="H495" s="42">
        <v>144712.92000000001</v>
      </c>
      <c r="I495" s="42">
        <v>3328397.41</v>
      </c>
      <c r="J495" s="39" t="s">
        <v>2228</v>
      </c>
      <c r="K495" s="39" t="s">
        <v>2228</v>
      </c>
      <c r="L495" s="36">
        <v>91</v>
      </c>
      <c r="M495" s="34" t="s">
        <v>554</v>
      </c>
      <c r="N495" s="34" t="s">
        <v>2163</v>
      </c>
      <c r="O495" s="40" t="str">
        <f t="shared" si="61"/>
        <v>Екскаватор-навантажувач JCB 3CX Contractor,  державний номер 18732 АІ</v>
      </c>
      <c r="P495" s="40" t="s">
        <v>2309</v>
      </c>
      <c r="Q495" s="40" t="e">
        <v>#N/A</v>
      </c>
      <c r="R495" s="40" t="e">
        <v>#N/A</v>
      </c>
      <c r="S495" s="27" t="e">
        <f>VLOOKUP(C495,'Список ТЗ'!$B$2:$B$457,1,FALSE)</f>
        <v>#N/A</v>
      </c>
      <c r="T495" s="27" t="e">
        <f>VLOOKUP(C495,'Список ТЗ'!$B$2:$E$457,2,FALSE)</f>
        <v>#N/A</v>
      </c>
      <c r="U495" s="27" t="e">
        <f>VLOOKUP(C495,'Список ТЗ'!$B$2:$E$457,3,FALSE)</f>
        <v>#N/A</v>
      </c>
      <c r="X495" s="27" t="e">
        <f>VLOOKUP(C495,'Перелік до списання'!$B$2:$B$207,1,FALSE)</f>
        <v>#N/A</v>
      </c>
    </row>
    <row r="496" spans="1:24" ht="33" customHeight="1" x14ac:dyDescent="0.2">
      <c r="A496" s="33">
        <v>4342</v>
      </c>
      <c r="B496" s="34" t="s">
        <v>2310</v>
      </c>
      <c r="C496" s="35" t="s">
        <v>2311</v>
      </c>
      <c r="D496" s="36">
        <v>104</v>
      </c>
      <c r="E496" s="34" t="s">
        <v>1381</v>
      </c>
      <c r="F496" s="35" t="s">
        <v>1382</v>
      </c>
      <c r="G496" s="42">
        <v>3473110.33</v>
      </c>
      <c r="H496" s="42">
        <v>144712.92000000001</v>
      </c>
      <c r="I496" s="42">
        <v>3328397.41</v>
      </c>
      <c r="J496" s="39" t="s">
        <v>2228</v>
      </c>
      <c r="K496" s="39" t="s">
        <v>2228</v>
      </c>
      <c r="L496" s="36">
        <v>91</v>
      </c>
      <c r="M496" s="34" t="s">
        <v>554</v>
      </c>
      <c r="N496" s="34" t="s">
        <v>2163</v>
      </c>
      <c r="O496" s="40" t="str">
        <f t="shared" si="61"/>
        <v>Екскаватор-навантажувач JCB 3CX Contractor,  державний номер 18733 АІ</v>
      </c>
      <c r="P496" s="40" t="s">
        <v>2312</v>
      </c>
      <c r="Q496" s="40" t="e">
        <v>#N/A</v>
      </c>
      <c r="R496" s="40" t="e">
        <v>#N/A</v>
      </c>
      <c r="S496" s="27" t="e">
        <f>VLOOKUP(C496,'Список ТЗ'!$B$2:$B$457,1,FALSE)</f>
        <v>#N/A</v>
      </c>
      <c r="T496" s="27" t="e">
        <f>VLOOKUP(C496,'Список ТЗ'!$B$2:$E$457,2,FALSE)</f>
        <v>#N/A</v>
      </c>
      <c r="U496" s="27" t="e">
        <f>VLOOKUP(C496,'Список ТЗ'!$B$2:$E$457,3,FALSE)</f>
        <v>#N/A</v>
      </c>
      <c r="X496" s="27" t="e">
        <f>VLOOKUP(C496,'Перелік до списання'!$B$2:$B$207,1,FALSE)</f>
        <v>#N/A</v>
      </c>
    </row>
    <row r="497" spans="1:24" ht="56.1" customHeight="1" x14ac:dyDescent="0.2">
      <c r="A497" s="33">
        <v>76108</v>
      </c>
      <c r="B497" s="34" t="s">
        <v>2313</v>
      </c>
      <c r="C497" s="35" t="s">
        <v>2314</v>
      </c>
      <c r="D497" s="36">
        <v>104</v>
      </c>
      <c r="E497" s="34" t="s">
        <v>1597</v>
      </c>
      <c r="F497" s="35" t="s">
        <v>435</v>
      </c>
      <c r="G497" s="42">
        <v>1772.77</v>
      </c>
      <c r="H497" s="37">
        <v>73.87</v>
      </c>
      <c r="I497" s="43">
        <v>1698.9</v>
      </c>
      <c r="J497" s="39" t="s">
        <v>2315</v>
      </c>
      <c r="K497" s="39" t="s">
        <v>553</v>
      </c>
      <c r="L497" s="36">
        <v>22</v>
      </c>
      <c r="M497" s="34" t="s">
        <v>554</v>
      </c>
      <c r="N497" s="34" t="s">
        <v>2269</v>
      </c>
      <c r="O497" s="40" t="str">
        <f t="shared" si="61"/>
        <v>ПЛАНШЕТ 10.1" IMPRESSION IMPAD 0211 D ((1024*600),INTEL ATOM Z670 15HZ+CPU INTEL GMA600. RAM2GB. IN</v>
      </c>
      <c r="P497" s="40" t="s">
        <v>2316</v>
      </c>
      <c r="Q497" s="40" t="e">
        <v>#N/A</v>
      </c>
      <c r="R497" s="40" t="e">
        <v>#N/A</v>
      </c>
      <c r="S497" s="27" t="e">
        <f>VLOOKUP(C497,'Список ТЗ'!$B$2:$B$457,1,FALSE)</f>
        <v>#N/A</v>
      </c>
      <c r="T497" s="27" t="e">
        <f>VLOOKUP(C497,'Список ТЗ'!$B$2:$E$457,2,FALSE)</f>
        <v>#N/A</v>
      </c>
      <c r="U497" s="27" t="e">
        <f>VLOOKUP(C497,'Список ТЗ'!$B$2:$E$457,3,FALSE)</f>
        <v>#N/A</v>
      </c>
      <c r="X497" s="27" t="e">
        <f>VLOOKUP(C497,'Перелік до списання'!$B$2:$B$207,1,FALSE)</f>
        <v>#N/A</v>
      </c>
    </row>
    <row r="498" spans="1:24" ht="21.95" customHeight="1" x14ac:dyDescent="0.2">
      <c r="A498" s="33">
        <v>4544</v>
      </c>
      <c r="B498" s="34" t="s">
        <v>182</v>
      </c>
      <c r="C498" s="35" t="s">
        <v>362</v>
      </c>
      <c r="D498" s="36">
        <v>104</v>
      </c>
      <c r="E498" s="34" t="s">
        <v>1597</v>
      </c>
      <c r="F498" s="35" t="s">
        <v>435</v>
      </c>
      <c r="G498" s="37">
        <v>92.96</v>
      </c>
      <c r="H498" s="37">
        <v>24.38</v>
      </c>
      <c r="I498" s="37">
        <v>68.58</v>
      </c>
      <c r="J498" s="39" t="s">
        <v>465</v>
      </c>
      <c r="K498" s="39" t="s">
        <v>65</v>
      </c>
      <c r="L498" s="36">
        <v>52</v>
      </c>
      <c r="M498" s="34" t="s">
        <v>777</v>
      </c>
      <c r="N498" s="34" t="s">
        <v>2214</v>
      </c>
      <c r="O498" s="40" t="str">
        <f t="shared" si="61"/>
        <v>Комплект сигнального оборудования</v>
      </c>
      <c r="P498" s="40" t="s">
        <v>2317</v>
      </c>
      <c r="Q498" s="40" t="e">
        <v>#N/A</v>
      </c>
      <c r="R498" s="40" t="e">
        <v>#N/A</v>
      </c>
      <c r="S498" s="27" t="e">
        <f>VLOOKUP(C498,'Список ТЗ'!$B$2:$B$457,1,FALSE)</f>
        <v>#N/A</v>
      </c>
      <c r="T498" s="27" t="e">
        <f>VLOOKUP(C498,'Список ТЗ'!$B$2:$E$457,2,FALSE)</f>
        <v>#N/A</v>
      </c>
      <c r="U498" s="27" t="e">
        <f>VLOOKUP(C498,'Список ТЗ'!$B$2:$E$457,3,FALSE)</f>
        <v>#N/A</v>
      </c>
      <c r="X498" s="27" t="str">
        <f>VLOOKUP(C498,'Перелік до списання'!$B$2:$B$207,1,FALSE)</f>
        <v>СЕА-10400007631/000</v>
      </c>
    </row>
    <row r="499" spans="1:24" ht="33" customHeight="1" x14ac:dyDescent="0.2">
      <c r="A499" s="33">
        <v>4579</v>
      </c>
      <c r="B499" s="34" t="s">
        <v>2318</v>
      </c>
      <c r="C499" s="35" t="s">
        <v>2319</v>
      </c>
      <c r="D499" s="36">
        <v>104</v>
      </c>
      <c r="E499" s="34" t="s">
        <v>1597</v>
      </c>
      <c r="F499" s="35" t="s">
        <v>435</v>
      </c>
      <c r="G499" s="42">
        <v>3473110.33</v>
      </c>
      <c r="H499" s="42">
        <v>144712.92000000001</v>
      </c>
      <c r="I499" s="42">
        <v>3328397.41</v>
      </c>
      <c r="J499" s="39" t="s">
        <v>2228</v>
      </c>
      <c r="K499" s="39" t="s">
        <v>2228</v>
      </c>
      <c r="L499" s="36">
        <v>91</v>
      </c>
      <c r="M499" s="34" t="s">
        <v>554</v>
      </c>
      <c r="N499" s="34" t="s">
        <v>2163</v>
      </c>
      <c r="O499" s="40" t="str">
        <f t="shared" si="61"/>
        <v>Екскаватор-навантажувач JCB 3CX Contractor,  державний номер 18734 АІ</v>
      </c>
      <c r="P499" s="40" t="s">
        <v>2320</v>
      </c>
      <c r="Q499" s="40" t="e">
        <v>#N/A</v>
      </c>
      <c r="R499" s="40" t="e">
        <v>#N/A</v>
      </c>
      <c r="S499" s="27" t="e">
        <f>VLOOKUP(C499,'Список ТЗ'!$B$2:$B$457,1,FALSE)</f>
        <v>#N/A</v>
      </c>
      <c r="T499" s="27" t="e">
        <f>VLOOKUP(C499,'Список ТЗ'!$B$2:$E$457,2,FALSE)</f>
        <v>#N/A</v>
      </c>
      <c r="U499" s="27" t="e">
        <f>VLOOKUP(C499,'Список ТЗ'!$B$2:$E$457,3,FALSE)</f>
        <v>#N/A</v>
      </c>
      <c r="X499" s="27" t="e">
        <f>VLOOKUP(C499,'Перелік до списання'!$B$2:$B$207,1,FALSE)</f>
        <v>#N/A</v>
      </c>
    </row>
    <row r="500" spans="1:24" ht="44.1" customHeight="1" x14ac:dyDescent="0.2">
      <c r="A500" s="33">
        <v>72640</v>
      </c>
      <c r="B500" s="34" t="s">
        <v>2321</v>
      </c>
      <c r="C500" s="35" t="s">
        <v>2322</v>
      </c>
      <c r="D500" s="36">
        <v>104</v>
      </c>
      <c r="E500" s="34" t="s">
        <v>1947</v>
      </c>
      <c r="F500" s="35" t="s">
        <v>58</v>
      </c>
      <c r="G500" s="42">
        <v>8052.77</v>
      </c>
      <c r="H500" s="37">
        <v>134.21</v>
      </c>
      <c r="I500" s="42">
        <v>7918.56</v>
      </c>
      <c r="J500" s="39" t="s">
        <v>2323</v>
      </c>
      <c r="K500" s="39" t="s">
        <v>553</v>
      </c>
      <c r="L500" s="36">
        <v>58</v>
      </c>
      <c r="M500" s="34" t="s">
        <v>554</v>
      </c>
      <c r="N500" s="34" t="s">
        <v>2163</v>
      </c>
      <c r="O500" s="40" t="str">
        <f t="shared" si="61"/>
        <v>Автономний опалювач EBERSPACHER AIRTRONIC  D4 М ГАЗ-3309 спец. №АА 7462 ТР</v>
      </c>
      <c r="P500" s="40" t="s">
        <v>2324</v>
      </c>
      <c r="Q500" s="40" t="e">
        <v>#N/A</v>
      </c>
      <c r="R500" s="40" t="e">
        <v>#N/A</v>
      </c>
      <c r="S500" s="27" t="e">
        <f>VLOOKUP(C500,'Список ТЗ'!$B$2:$B$457,1,FALSE)</f>
        <v>#N/A</v>
      </c>
      <c r="T500" s="27" t="e">
        <f>VLOOKUP(C500,'Список ТЗ'!$B$2:$E$457,2,FALSE)</f>
        <v>#N/A</v>
      </c>
      <c r="U500" s="27" t="e">
        <f>VLOOKUP(C500,'Список ТЗ'!$B$2:$E$457,3,FALSE)</f>
        <v>#N/A</v>
      </c>
      <c r="X500" s="27" t="e">
        <f>VLOOKUP(C500,'Перелік до списання'!$B$2:$B$207,1,FALSE)</f>
        <v>#N/A</v>
      </c>
    </row>
    <row r="501" spans="1:24" ht="33" customHeight="1" x14ac:dyDescent="0.2">
      <c r="A501" s="33">
        <v>72675</v>
      </c>
      <c r="B501" s="34" t="s">
        <v>2325</v>
      </c>
      <c r="C501" s="35" t="s">
        <v>2326</v>
      </c>
      <c r="D501" s="36">
        <v>104</v>
      </c>
      <c r="E501" s="34" t="s">
        <v>1947</v>
      </c>
      <c r="F501" s="35" t="s">
        <v>58</v>
      </c>
      <c r="G501" s="42">
        <v>558953.92000000004</v>
      </c>
      <c r="H501" s="43">
        <v>9315.9</v>
      </c>
      <c r="I501" s="42">
        <v>549638.02</v>
      </c>
      <c r="J501" s="39" t="s">
        <v>2327</v>
      </c>
      <c r="K501" s="39" t="s">
        <v>553</v>
      </c>
      <c r="L501" s="36">
        <v>58</v>
      </c>
      <c r="M501" s="34" t="s">
        <v>554</v>
      </c>
      <c r="N501" s="34" t="s">
        <v>2163</v>
      </c>
      <c r="O501" s="40" t="str">
        <f t="shared" si="61"/>
        <v>Екскаватор- навантажувач JSB 3CX SITEMASTER №19770 АІ</v>
      </c>
      <c r="P501" s="40" t="s">
        <v>2328</v>
      </c>
      <c r="Q501" s="40" t="s">
        <v>2329</v>
      </c>
      <c r="R501" s="40" t="s">
        <v>2330</v>
      </c>
      <c r="S501" s="27" t="str">
        <f>VLOOKUP(C501,'Список ТЗ'!$B$2:$E$457,4,FALSE)</f>
        <v>JCB 3CX SITEMASTER</v>
      </c>
      <c r="T501" s="27" t="str">
        <f>VLOOKUP(C501,'Список ТЗ'!$B$2:$E$457,2,FALSE)</f>
        <v>19770 АІ</v>
      </c>
      <c r="U501" s="27" t="str">
        <f>VLOOKUP(C501,'Список ТЗ'!$B$2:$E$457,3,FALSE)</f>
        <v>48259 АА</v>
      </c>
      <c r="V501" s="27">
        <f t="shared" ref="V501:V508" si="64">SEARCH(Q501,P501)</f>
        <v>41</v>
      </c>
      <c r="W501" s="27">
        <f t="shared" ref="W501:W508" si="65">LEN(Q501)</f>
        <v>7</v>
      </c>
      <c r="X501" s="27" t="e">
        <f>VLOOKUP(C501,'Перелік до списання'!$B$2:$B$207,1,FALSE)</f>
        <v>#N/A</v>
      </c>
    </row>
    <row r="502" spans="1:24" ht="33" customHeight="1" x14ac:dyDescent="0.2">
      <c r="A502" s="33">
        <v>72676</v>
      </c>
      <c r="B502" s="34" t="s">
        <v>2331</v>
      </c>
      <c r="C502" s="35" t="s">
        <v>2332</v>
      </c>
      <c r="D502" s="36">
        <v>104</v>
      </c>
      <c r="E502" s="34" t="s">
        <v>1947</v>
      </c>
      <c r="F502" s="35" t="s">
        <v>58</v>
      </c>
      <c r="G502" s="42">
        <v>558953.92000000004</v>
      </c>
      <c r="H502" s="43">
        <v>9315.9</v>
      </c>
      <c r="I502" s="42">
        <v>549638.02</v>
      </c>
      <c r="J502" s="39" t="s">
        <v>2327</v>
      </c>
      <c r="K502" s="39" t="s">
        <v>553</v>
      </c>
      <c r="L502" s="36">
        <v>58</v>
      </c>
      <c r="M502" s="34" t="s">
        <v>554</v>
      </c>
      <c r="N502" s="34" t="s">
        <v>2163</v>
      </c>
      <c r="O502" s="40" t="str">
        <f t="shared" si="61"/>
        <v>Екскаватор- навантажувач JSB 3CX SITEMASTER № 19769 АІ</v>
      </c>
      <c r="P502" s="40" t="s">
        <v>2333</v>
      </c>
      <c r="Q502" s="40" t="s">
        <v>2334</v>
      </c>
      <c r="R502" s="40" t="s">
        <v>2335</v>
      </c>
      <c r="S502" s="27" t="str">
        <f>VLOOKUP(C502,'Список ТЗ'!$B$2:$E$457,4,FALSE)</f>
        <v>JCB 3CX SITEMASTER</v>
      </c>
      <c r="T502" s="27" t="str">
        <f>VLOOKUP(C502,'Список ТЗ'!$B$2:$E$457,2,FALSE)</f>
        <v>19769 АІ</v>
      </c>
      <c r="U502" s="27" t="str">
        <f>VLOOKUP(C502,'Список ТЗ'!$B$2:$E$457,3,FALSE)</f>
        <v>48260 АА</v>
      </c>
      <c r="V502" s="27">
        <f t="shared" si="64"/>
        <v>41</v>
      </c>
      <c r="W502" s="27">
        <f t="shared" si="65"/>
        <v>7</v>
      </c>
      <c r="X502" s="27" t="e">
        <f>VLOOKUP(C502,'Перелік до списання'!$B$2:$B$207,1,FALSE)</f>
        <v>#N/A</v>
      </c>
    </row>
    <row r="503" spans="1:24" ht="21.95" customHeight="1" x14ac:dyDescent="0.2">
      <c r="A503" s="33">
        <v>72677</v>
      </c>
      <c r="B503" s="34" t="s">
        <v>2336</v>
      </c>
      <c r="C503" s="35" t="s">
        <v>2337</v>
      </c>
      <c r="D503" s="36">
        <v>104</v>
      </c>
      <c r="E503" s="34" t="s">
        <v>1947</v>
      </c>
      <c r="F503" s="35" t="s">
        <v>58</v>
      </c>
      <c r="G503" s="42">
        <v>208953.92</v>
      </c>
      <c r="H503" s="42">
        <v>3482.57</v>
      </c>
      <c r="I503" s="42">
        <v>205471.35</v>
      </c>
      <c r="J503" s="39" t="s">
        <v>2338</v>
      </c>
      <c r="K503" s="39" t="s">
        <v>553</v>
      </c>
      <c r="L503" s="36">
        <v>58</v>
      </c>
      <c r="M503" s="34" t="s">
        <v>554</v>
      </c>
      <c r="N503" s="34" t="s">
        <v>2163</v>
      </c>
      <c r="O503" s="40" t="str">
        <f t="shared" si="61"/>
        <v>Екскаватор "Борекс-2201" - 198405 № 19765 АІ</v>
      </c>
      <c r="P503" s="40" t="s">
        <v>2339</v>
      </c>
      <c r="Q503" s="40" t="s">
        <v>2340</v>
      </c>
      <c r="R503" s="40" t="s">
        <v>2341</v>
      </c>
      <c r="S503" s="27" t="str">
        <f>VLOOKUP(C503,'Список ТЗ'!$B$2:$E$457,4,FALSE)</f>
        <v>МТЗ-82</v>
      </c>
      <c r="T503" s="27" t="str">
        <f>VLOOKUP(C503,'Список ТЗ'!$B$2:$E$457,2,FALSE)</f>
        <v>19765 АІ</v>
      </c>
      <c r="U503" s="27" t="str">
        <f>VLOOKUP(C503,'Список ТЗ'!$B$2:$E$457,3,FALSE)</f>
        <v>09957 КС</v>
      </c>
      <c r="V503" s="27">
        <f t="shared" si="64"/>
        <v>32</v>
      </c>
      <c r="W503" s="27">
        <f t="shared" si="65"/>
        <v>7</v>
      </c>
      <c r="X503" s="27" t="e">
        <f>VLOOKUP(C503,'Перелік до списання'!$B$2:$B$207,1,FALSE)</f>
        <v>#N/A</v>
      </c>
    </row>
    <row r="504" spans="1:24" ht="33" customHeight="1" x14ac:dyDescent="0.2">
      <c r="A504" s="33">
        <v>72678</v>
      </c>
      <c r="B504" s="34" t="s">
        <v>2342</v>
      </c>
      <c r="C504" s="35" t="s">
        <v>2343</v>
      </c>
      <c r="D504" s="36">
        <v>104</v>
      </c>
      <c r="E504" s="34" t="s">
        <v>1947</v>
      </c>
      <c r="F504" s="35" t="s">
        <v>58</v>
      </c>
      <c r="G504" s="42">
        <v>654537.92000000004</v>
      </c>
      <c r="H504" s="42">
        <v>10908.97</v>
      </c>
      <c r="I504" s="42">
        <v>643628.94999999995</v>
      </c>
      <c r="J504" s="39" t="s">
        <v>2344</v>
      </c>
      <c r="K504" s="39" t="s">
        <v>553</v>
      </c>
      <c r="L504" s="36">
        <v>58</v>
      </c>
      <c r="M504" s="34" t="s">
        <v>554</v>
      </c>
      <c r="N504" s="34" t="s">
        <v>2163</v>
      </c>
      <c r="O504" s="40" t="str">
        <f t="shared" si="61"/>
        <v>Екскаватор гідравлічний колісний HITACHI №19692 АІ</v>
      </c>
      <c r="P504" s="40" t="s">
        <v>2345</v>
      </c>
      <c r="Q504" s="40" t="s">
        <v>2346</v>
      </c>
      <c r="R504" s="40" t="s">
        <v>2347</v>
      </c>
      <c r="S504" s="27" t="str">
        <f>VLOOKUP(C504,'Список ТЗ'!$B$2:$E$457,4,FALSE)</f>
        <v>HITACНІ ZX 130W</v>
      </c>
      <c r="T504" s="27" t="str">
        <f>VLOOKUP(C504,'Список ТЗ'!$B$2:$E$457,2,FALSE)</f>
        <v>19692 АІ</v>
      </c>
      <c r="U504" s="27" t="str">
        <f>VLOOKUP(C504,'Список ТЗ'!$B$2:$E$457,3,FALSE)</f>
        <v>09825 КС</v>
      </c>
      <c r="V504" s="27">
        <f t="shared" si="64"/>
        <v>39</v>
      </c>
      <c r="W504" s="27">
        <f t="shared" si="65"/>
        <v>7</v>
      </c>
      <c r="X504" s="27" t="e">
        <f>VLOOKUP(C504,'Перелік до списання'!$B$2:$B$207,1,FALSE)</f>
        <v>#N/A</v>
      </c>
    </row>
    <row r="505" spans="1:24" ht="33" customHeight="1" x14ac:dyDescent="0.2">
      <c r="A505" s="33">
        <v>72679</v>
      </c>
      <c r="B505" s="34" t="s">
        <v>2348</v>
      </c>
      <c r="C505" s="35" t="s">
        <v>2349</v>
      </c>
      <c r="D505" s="36">
        <v>104</v>
      </c>
      <c r="E505" s="34" t="s">
        <v>1947</v>
      </c>
      <c r="F505" s="35" t="s">
        <v>58</v>
      </c>
      <c r="G505" s="42">
        <v>715787.92</v>
      </c>
      <c r="H505" s="43">
        <v>11929.8</v>
      </c>
      <c r="I505" s="42">
        <v>703858.12</v>
      </c>
      <c r="J505" s="39" t="s">
        <v>2350</v>
      </c>
      <c r="K505" s="39" t="s">
        <v>553</v>
      </c>
      <c r="L505" s="36">
        <v>58</v>
      </c>
      <c r="M505" s="34" t="s">
        <v>554</v>
      </c>
      <c r="N505" s="34" t="s">
        <v>2163</v>
      </c>
      <c r="O505" s="40" t="str">
        <f t="shared" si="61"/>
        <v>Екскаватор гідравлічний колісний HITACHI №19764 АІ</v>
      </c>
      <c r="P505" s="40" t="s">
        <v>2351</v>
      </c>
      <c r="Q505" s="40" t="s">
        <v>2352</v>
      </c>
      <c r="R505" s="40" t="s">
        <v>2353</v>
      </c>
      <c r="S505" s="27" t="str">
        <f>VLOOKUP(C505,'Список ТЗ'!$B$2:$E$457,4,FALSE)</f>
        <v>HITACНI ZX 180W</v>
      </c>
      <c r="T505" s="27" t="str">
        <f>VLOOKUP(C505,'Список ТЗ'!$B$2:$E$457,2,FALSE)</f>
        <v>19764 АІ</v>
      </c>
      <c r="U505" s="27" t="str">
        <f>VLOOKUP(C505,'Список ТЗ'!$B$2:$E$457,3,FALSE)</f>
        <v>09774 КС</v>
      </c>
      <c r="V505" s="27">
        <f t="shared" si="64"/>
        <v>39</v>
      </c>
      <c r="W505" s="27">
        <f t="shared" si="65"/>
        <v>7</v>
      </c>
      <c r="X505" s="27" t="e">
        <f>VLOOKUP(C505,'Перелік до списання'!$B$2:$B$207,1,FALSE)</f>
        <v>#N/A</v>
      </c>
    </row>
    <row r="506" spans="1:24" ht="33" customHeight="1" x14ac:dyDescent="0.2">
      <c r="A506" s="33">
        <v>72680</v>
      </c>
      <c r="B506" s="34" t="s">
        <v>2354</v>
      </c>
      <c r="C506" s="35" t="s">
        <v>2355</v>
      </c>
      <c r="D506" s="36">
        <v>104</v>
      </c>
      <c r="E506" s="34" t="s">
        <v>1947</v>
      </c>
      <c r="F506" s="35" t="s">
        <v>58</v>
      </c>
      <c r="G506" s="42">
        <v>509370.92</v>
      </c>
      <c r="H506" s="42">
        <v>8489.52</v>
      </c>
      <c r="I506" s="43">
        <v>500881.4</v>
      </c>
      <c r="J506" s="39" t="s">
        <v>2356</v>
      </c>
      <c r="K506" s="39" t="s">
        <v>553</v>
      </c>
      <c r="L506" s="36">
        <v>58</v>
      </c>
      <c r="M506" s="34" t="s">
        <v>554</v>
      </c>
      <c r="N506" s="34" t="s">
        <v>2163</v>
      </c>
      <c r="O506" s="40" t="str">
        <f t="shared" si="61"/>
        <v>Екскаватор - навантажувач 3CX SM №19695 АІ</v>
      </c>
      <c r="P506" s="40" t="s">
        <v>2357</v>
      </c>
      <c r="Q506" s="40" t="s">
        <v>2358</v>
      </c>
      <c r="R506" s="40" t="s">
        <v>2359</v>
      </c>
      <c r="S506" s="27" t="str">
        <f>VLOOKUP(C506,'Список ТЗ'!$B$2:$E$457,4,FALSE)</f>
        <v>JCB 3CX SITEMASTER</v>
      </c>
      <c r="T506" s="27" t="str">
        <f>VLOOKUP(C506,'Список ТЗ'!$B$2:$E$457,2,FALSE)</f>
        <v>19695 АІ</v>
      </c>
      <c r="U506" s="27" t="str">
        <f>VLOOKUP(C506,'Список ТЗ'!$B$2:$E$457,3,FALSE)</f>
        <v>10942 КС</v>
      </c>
      <c r="V506" s="27">
        <f t="shared" si="64"/>
        <v>30</v>
      </c>
      <c r="W506" s="27">
        <f t="shared" si="65"/>
        <v>7</v>
      </c>
      <c r="X506" s="27" t="e">
        <f>VLOOKUP(C506,'Перелік до списання'!$B$2:$B$207,1,FALSE)</f>
        <v>#N/A</v>
      </c>
    </row>
    <row r="507" spans="1:24" ht="33" customHeight="1" x14ac:dyDescent="0.2">
      <c r="A507" s="33">
        <v>72681</v>
      </c>
      <c r="B507" s="34" t="s">
        <v>2360</v>
      </c>
      <c r="C507" s="35" t="s">
        <v>2361</v>
      </c>
      <c r="D507" s="36">
        <v>104</v>
      </c>
      <c r="E507" s="34" t="s">
        <v>1947</v>
      </c>
      <c r="F507" s="35" t="s">
        <v>58</v>
      </c>
      <c r="G507" s="42">
        <v>509370.92</v>
      </c>
      <c r="H507" s="42">
        <v>8489.52</v>
      </c>
      <c r="I507" s="43">
        <v>500881.4</v>
      </c>
      <c r="J507" s="39" t="s">
        <v>2356</v>
      </c>
      <c r="K507" s="39" t="s">
        <v>553</v>
      </c>
      <c r="L507" s="36">
        <v>58</v>
      </c>
      <c r="M507" s="34" t="s">
        <v>554</v>
      </c>
      <c r="N507" s="34" t="s">
        <v>2163</v>
      </c>
      <c r="O507" s="40" t="str">
        <f t="shared" si="61"/>
        <v>Екскаватор - навантажувач 3CX SM №19824 АІ</v>
      </c>
      <c r="P507" s="40" t="s">
        <v>2362</v>
      </c>
      <c r="Q507" s="40" t="s">
        <v>2363</v>
      </c>
      <c r="R507" s="40" t="s">
        <v>2364</v>
      </c>
      <c r="S507" s="27" t="str">
        <f>VLOOKUP(C507,'Список ТЗ'!$B$2:$E$457,4,FALSE)</f>
        <v>JCB 3CX SITEMASTER</v>
      </c>
      <c r="T507" s="27" t="str">
        <f>VLOOKUP(C507,'Список ТЗ'!$B$2:$E$457,2,FALSE)</f>
        <v>19824 АІ</v>
      </c>
      <c r="U507" s="27" t="str">
        <f>VLOOKUP(C507,'Список ТЗ'!$B$2:$E$457,3,FALSE)</f>
        <v>10943 КС</v>
      </c>
      <c r="V507" s="27">
        <f t="shared" si="64"/>
        <v>30</v>
      </c>
      <c r="W507" s="27">
        <f t="shared" si="65"/>
        <v>7</v>
      </c>
      <c r="X507" s="27" t="e">
        <f>VLOOKUP(C507,'Перелік до списання'!$B$2:$B$207,1,FALSE)</f>
        <v>#N/A</v>
      </c>
    </row>
    <row r="508" spans="1:24" ht="21.95" customHeight="1" x14ac:dyDescent="0.2">
      <c r="A508" s="33">
        <v>72682</v>
      </c>
      <c r="B508" s="34" t="s">
        <v>2365</v>
      </c>
      <c r="C508" s="35" t="s">
        <v>2366</v>
      </c>
      <c r="D508" s="36">
        <v>104</v>
      </c>
      <c r="E508" s="34" t="s">
        <v>1947</v>
      </c>
      <c r="F508" s="35" t="s">
        <v>58</v>
      </c>
      <c r="G508" s="42">
        <v>188703.92</v>
      </c>
      <c r="H508" s="42">
        <v>3145.07</v>
      </c>
      <c r="I508" s="42">
        <v>185558.85</v>
      </c>
      <c r="J508" s="39" t="s">
        <v>2367</v>
      </c>
      <c r="K508" s="39" t="s">
        <v>553</v>
      </c>
      <c r="L508" s="36">
        <v>58</v>
      </c>
      <c r="M508" s="34" t="s">
        <v>554</v>
      </c>
      <c r="N508" s="34" t="s">
        <v>2163</v>
      </c>
      <c r="O508" s="40" t="str">
        <f t="shared" si="61"/>
        <v>Екскаватор "Борекс-2202" - 198339 № 19766 АІ</v>
      </c>
      <c r="P508" s="40" t="s">
        <v>2368</v>
      </c>
      <c r="Q508" s="40" t="s">
        <v>2369</v>
      </c>
      <c r="R508" s="40" t="s">
        <v>2370</v>
      </c>
      <c r="S508" s="27" t="str">
        <f>VLOOKUP(C508,'Список ТЗ'!$B$2:$E$457,4,FALSE)</f>
        <v>МТЗ-82</v>
      </c>
      <c r="T508" s="27" t="str">
        <f>VLOOKUP(C508,'Список ТЗ'!$B$2:$E$457,2,FALSE)</f>
        <v>19766 АІ</v>
      </c>
      <c r="U508" s="27" t="str">
        <f>VLOOKUP(C508,'Список ТЗ'!$B$2:$E$457,3,FALSE)</f>
        <v>02275 КС</v>
      </c>
      <c r="V508" s="27">
        <f t="shared" si="64"/>
        <v>32</v>
      </c>
      <c r="W508" s="27">
        <f t="shared" si="65"/>
        <v>7</v>
      </c>
      <c r="X508" s="27" t="e">
        <f>VLOOKUP(C508,'Перелік до списання'!$B$2:$B$207,1,FALSE)</f>
        <v>#N/A</v>
      </c>
    </row>
    <row r="509" spans="1:24" ht="33" customHeight="1" x14ac:dyDescent="0.2">
      <c r="A509" s="33">
        <v>72683</v>
      </c>
      <c r="B509" s="34" t="s">
        <v>2371</v>
      </c>
      <c r="C509" s="35" t="s">
        <v>2372</v>
      </c>
      <c r="D509" s="36">
        <v>104</v>
      </c>
      <c r="E509" s="34" t="s">
        <v>1947</v>
      </c>
      <c r="F509" s="35" t="s">
        <v>58</v>
      </c>
      <c r="G509" s="42">
        <v>300708.13</v>
      </c>
      <c r="H509" s="42">
        <v>4850.13</v>
      </c>
      <c r="I509" s="44">
        <v>295858</v>
      </c>
      <c r="J509" s="39" t="s">
        <v>2373</v>
      </c>
      <c r="K509" s="39" t="s">
        <v>553</v>
      </c>
      <c r="L509" s="36">
        <v>60</v>
      </c>
      <c r="M509" s="34" t="s">
        <v>554</v>
      </c>
      <c r="N509" s="34" t="s">
        <v>2163</v>
      </c>
      <c r="O509" s="40" t="str">
        <f t="shared" si="61"/>
        <v>Зварювальний агрегат на базі колісного трактора МТЗ- 80.126 д.н. Т 11741 АІ</v>
      </c>
      <c r="P509" s="40" t="s">
        <v>2374</v>
      </c>
      <c r="Q509" s="40" t="e">
        <v>#N/A</v>
      </c>
      <c r="R509" s="40" t="e">
        <v>#N/A</v>
      </c>
      <c r="S509" s="27" t="e">
        <f>VLOOKUP(C509,'Список ТЗ'!$B$2:$B$457,1,FALSE)</f>
        <v>#N/A</v>
      </c>
      <c r="T509" s="27" t="e">
        <f>VLOOKUP(C509,'Список ТЗ'!$B$2:$E$457,2,FALSE)</f>
        <v>#N/A</v>
      </c>
      <c r="U509" s="27" t="e">
        <f>VLOOKUP(C509,'Список ТЗ'!$B$2:$E$457,3,FALSE)</f>
        <v>#N/A</v>
      </c>
      <c r="X509" s="27" t="e">
        <f>VLOOKUP(C509,'Перелік до списання'!$B$2:$B$207,1,FALSE)</f>
        <v>#N/A</v>
      </c>
    </row>
    <row r="510" spans="1:24" ht="33" customHeight="1" x14ac:dyDescent="0.2">
      <c r="A510" s="33">
        <v>72684</v>
      </c>
      <c r="B510" s="34" t="s">
        <v>2375</v>
      </c>
      <c r="C510" s="35" t="s">
        <v>2376</v>
      </c>
      <c r="D510" s="36">
        <v>104</v>
      </c>
      <c r="E510" s="34" t="s">
        <v>1947</v>
      </c>
      <c r="F510" s="35" t="s">
        <v>58</v>
      </c>
      <c r="G510" s="42">
        <v>300708.13</v>
      </c>
      <c r="H510" s="42">
        <v>4850.13</v>
      </c>
      <c r="I510" s="44">
        <v>295858</v>
      </c>
      <c r="J510" s="39" t="s">
        <v>2373</v>
      </c>
      <c r="K510" s="39" t="s">
        <v>553</v>
      </c>
      <c r="L510" s="36">
        <v>60</v>
      </c>
      <c r="M510" s="34" t="s">
        <v>554</v>
      </c>
      <c r="N510" s="34" t="s">
        <v>2163</v>
      </c>
      <c r="O510" s="40" t="str">
        <f t="shared" si="61"/>
        <v>Зварювальний агрегат на базі колісного трактора МТЗ- 80.126 д.н. Т 11738 АІ</v>
      </c>
      <c r="P510" s="40" t="s">
        <v>2377</v>
      </c>
      <c r="Q510" s="40" t="e">
        <v>#N/A</v>
      </c>
      <c r="R510" s="40" t="e">
        <v>#N/A</v>
      </c>
      <c r="S510" s="27" t="e">
        <f>VLOOKUP(C510,'Список ТЗ'!$B$2:$B$457,1,FALSE)</f>
        <v>#N/A</v>
      </c>
      <c r="T510" s="27" t="e">
        <f>VLOOKUP(C510,'Список ТЗ'!$B$2:$E$457,2,FALSE)</f>
        <v>#N/A</v>
      </c>
      <c r="U510" s="27" t="e">
        <f>VLOOKUP(C510,'Список ТЗ'!$B$2:$E$457,3,FALSE)</f>
        <v>#N/A</v>
      </c>
      <c r="X510" s="27" t="e">
        <f>VLOOKUP(C510,'Перелік до списання'!$B$2:$B$207,1,FALSE)</f>
        <v>#N/A</v>
      </c>
    </row>
    <row r="511" spans="1:24" ht="33" customHeight="1" x14ac:dyDescent="0.2">
      <c r="A511" s="33">
        <v>72685</v>
      </c>
      <c r="B511" s="34" t="s">
        <v>2378</v>
      </c>
      <c r="C511" s="35" t="s">
        <v>2379</v>
      </c>
      <c r="D511" s="36">
        <v>104</v>
      </c>
      <c r="E511" s="34" t="s">
        <v>1947</v>
      </c>
      <c r="F511" s="35" t="s">
        <v>58</v>
      </c>
      <c r="G511" s="42">
        <v>300708.13</v>
      </c>
      <c r="H511" s="42">
        <v>4850.13</v>
      </c>
      <c r="I511" s="44">
        <v>295858</v>
      </c>
      <c r="J511" s="39" t="s">
        <v>2373</v>
      </c>
      <c r="K511" s="39" t="s">
        <v>553</v>
      </c>
      <c r="L511" s="36">
        <v>60</v>
      </c>
      <c r="M511" s="34" t="s">
        <v>554</v>
      </c>
      <c r="N511" s="34" t="s">
        <v>2163</v>
      </c>
      <c r="O511" s="40" t="str">
        <f t="shared" si="61"/>
        <v>Зварювальний агрегат на базі колісного трактора МТЗ- 80.126 д.н. Т 11740 АІ</v>
      </c>
      <c r="P511" s="40" t="s">
        <v>2380</v>
      </c>
      <c r="Q511" s="40" t="e">
        <v>#N/A</v>
      </c>
      <c r="R511" s="40" t="e">
        <v>#N/A</v>
      </c>
      <c r="S511" s="27" t="e">
        <f>VLOOKUP(C511,'Список ТЗ'!$B$2:$B$457,1,FALSE)</f>
        <v>#N/A</v>
      </c>
      <c r="T511" s="27" t="e">
        <f>VLOOKUP(C511,'Список ТЗ'!$B$2:$E$457,2,FALSE)</f>
        <v>#N/A</v>
      </c>
      <c r="U511" s="27" t="e">
        <f>VLOOKUP(C511,'Список ТЗ'!$B$2:$E$457,3,FALSE)</f>
        <v>#N/A</v>
      </c>
      <c r="X511" s="27" t="e">
        <f>VLOOKUP(C511,'Перелік до списання'!$B$2:$B$207,1,FALSE)</f>
        <v>#N/A</v>
      </c>
    </row>
    <row r="512" spans="1:24" ht="33" customHeight="1" x14ac:dyDescent="0.2">
      <c r="A512" s="33">
        <v>72686</v>
      </c>
      <c r="B512" s="34" t="s">
        <v>2381</v>
      </c>
      <c r="C512" s="35" t="s">
        <v>2382</v>
      </c>
      <c r="D512" s="36">
        <v>104</v>
      </c>
      <c r="E512" s="34" t="s">
        <v>1947</v>
      </c>
      <c r="F512" s="35" t="s">
        <v>58</v>
      </c>
      <c r="G512" s="42">
        <v>300708.13</v>
      </c>
      <c r="H512" s="42">
        <v>4850.13</v>
      </c>
      <c r="I512" s="44">
        <v>295858</v>
      </c>
      <c r="J512" s="39" t="s">
        <v>2373</v>
      </c>
      <c r="K512" s="39" t="s">
        <v>553</v>
      </c>
      <c r="L512" s="36">
        <v>60</v>
      </c>
      <c r="M512" s="34" t="s">
        <v>554</v>
      </c>
      <c r="N512" s="34" t="s">
        <v>2163</v>
      </c>
      <c r="O512" s="40" t="str">
        <f t="shared" si="61"/>
        <v>Зварювальний агрегат на базі колісного трактора МТЗ- 80.126 д.н. Т 11743 АІ</v>
      </c>
      <c r="P512" s="40" t="s">
        <v>2383</v>
      </c>
      <c r="Q512" s="40" t="e">
        <v>#N/A</v>
      </c>
      <c r="R512" s="40" t="e">
        <v>#N/A</v>
      </c>
      <c r="S512" s="27" t="e">
        <f>VLOOKUP(C512,'Список ТЗ'!$B$2:$B$457,1,FALSE)</f>
        <v>#N/A</v>
      </c>
      <c r="T512" s="27" t="e">
        <f>VLOOKUP(C512,'Список ТЗ'!$B$2:$E$457,2,FALSE)</f>
        <v>#N/A</v>
      </c>
      <c r="U512" s="27" t="e">
        <f>VLOOKUP(C512,'Список ТЗ'!$B$2:$E$457,3,FALSE)</f>
        <v>#N/A</v>
      </c>
      <c r="X512" s="27" t="e">
        <f>VLOOKUP(C512,'Перелік до списання'!$B$2:$B$207,1,FALSE)</f>
        <v>#N/A</v>
      </c>
    </row>
    <row r="513" spans="1:24" ht="33" customHeight="1" x14ac:dyDescent="0.2">
      <c r="A513" s="33">
        <v>72687</v>
      </c>
      <c r="B513" s="34" t="s">
        <v>2384</v>
      </c>
      <c r="C513" s="35" t="s">
        <v>2385</v>
      </c>
      <c r="D513" s="36">
        <v>104</v>
      </c>
      <c r="E513" s="34" t="s">
        <v>1947</v>
      </c>
      <c r="F513" s="35" t="s">
        <v>58</v>
      </c>
      <c r="G513" s="42">
        <v>300708.13</v>
      </c>
      <c r="H513" s="42">
        <v>4850.13</v>
      </c>
      <c r="I513" s="44">
        <v>295858</v>
      </c>
      <c r="J513" s="39" t="s">
        <v>2373</v>
      </c>
      <c r="K513" s="39" t="s">
        <v>553</v>
      </c>
      <c r="L513" s="36">
        <v>60</v>
      </c>
      <c r="M513" s="34" t="s">
        <v>554</v>
      </c>
      <c r="N513" s="34" t="s">
        <v>2163</v>
      </c>
      <c r="O513" s="40" t="str">
        <f t="shared" si="61"/>
        <v>Зварювальний агрегат на базі колісного трактора МТЗ- 80.126 д.н. Т 11742 АІ</v>
      </c>
      <c r="P513" s="40" t="s">
        <v>2386</v>
      </c>
      <c r="Q513" s="40" t="e">
        <v>#N/A</v>
      </c>
      <c r="R513" s="40" t="e">
        <v>#N/A</v>
      </c>
      <c r="S513" s="27" t="e">
        <f>VLOOKUP(C513,'Список ТЗ'!$B$2:$B$457,1,FALSE)</f>
        <v>#N/A</v>
      </c>
      <c r="T513" s="27" t="e">
        <f>VLOOKUP(C513,'Список ТЗ'!$B$2:$E$457,2,FALSE)</f>
        <v>#N/A</v>
      </c>
      <c r="U513" s="27" t="e">
        <f>VLOOKUP(C513,'Список ТЗ'!$B$2:$E$457,3,FALSE)</f>
        <v>#N/A</v>
      </c>
      <c r="X513" s="27" t="e">
        <f>VLOOKUP(C513,'Перелік до списання'!$B$2:$B$207,1,FALSE)</f>
        <v>#N/A</v>
      </c>
    </row>
    <row r="514" spans="1:24" ht="33" customHeight="1" x14ac:dyDescent="0.2">
      <c r="A514" s="33">
        <v>72688</v>
      </c>
      <c r="B514" s="34" t="s">
        <v>2387</v>
      </c>
      <c r="C514" s="35" t="s">
        <v>2388</v>
      </c>
      <c r="D514" s="36">
        <v>104</v>
      </c>
      <c r="E514" s="34" t="s">
        <v>1947</v>
      </c>
      <c r="F514" s="35" t="s">
        <v>58</v>
      </c>
      <c r="G514" s="42">
        <v>300708.13</v>
      </c>
      <c r="H514" s="42">
        <v>4850.13</v>
      </c>
      <c r="I514" s="44">
        <v>295858</v>
      </c>
      <c r="J514" s="39" t="s">
        <v>2373</v>
      </c>
      <c r="K514" s="39" t="s">
        <v>553</v>
      </c>
      <c r="L514" s="36">
        <v>60</v>
      </c>
      <c r="M514" s="34" t="s">
        <v>554</v>
      </c>
      <c r="N514" s="34" t="s">
        <v>2163</v>
      </c>
      <c r="O514" s="40" t="str">
        <f t="shared" si="61"/>
        <v>Зварювальний агрегат на базі колісного трактора МТЗ- 80.126 д.н. Т 11739 АІ</v>
      </c>
      <c r="P514" s="40" t="s">
        <v>2389</v>
      </c>
      <c r="Q514" s="40" t="e">
        <v>#N/A</v>
      </c>
      <c r="R514" s="40" t="e">
        <v>#N/A</v>
      </c>
      <c r="S514" s="27" t="e">
        <f>VLOOKUP(C514,'Список ТЗ'!$B$2:$B$457,1,FALSE)</f>
        <v>#N/A</v>
      </c>
      <c r="T514" s="27" t="e">
        <f>VLOOKUP(C514,'Список ТЗ'!$B$2:$E$457,2,FALSE)</f>
        <v>#N/A</v>
      </c>
      <c r="U514" s="27" t="e">
        <f>VLOOKUP(C514,'Список ТЗ'!$B$2:$E$457,3,FALSE)</f>
        <v>#N/A</v>
      </c>
      <c r="X514" s="27" t="e">
        <f>VLOOKUP(C514,'Перелік до списання'!$B$2:$B$207,1,FALSE)</f>
        <v>#N/A</v>
      </c>
    </row>
    <row r="515" spans="1:24" ht="33" customHeight="1" x14ac:dyDescent="0.2">
      <c r="A515" s="33">
        <v>72692</v>
      </c>
      <c r="B515" s="34" t="s">
        <v>2390</v>
      </c>
      <c r="C515" s="35" t="s">
        <v>2391</v>
      </c>
      <c r="D515" s="36">
        <v>104</v>
      </c>
      <c r="E515" s="34" t="s">
        <v>1947</v>
      </c>
      <c r="F515" s="35" t="s">
        <v>58</v>
      </c>
      <c r="G515" s="42">
        <v>65214.17</v>
      </c>
      <c r="H515" s="43">
        <v>1086.9000000000001</v>
      </c>
      <c r="I515" s="42">
        <v>64127.27</v>
      </c>
      <c r="J515" s="39" t="s">
        <v>2392</v>
      </c>
      <c r="K515" s="39" t="s">
        <v>553</v>
      </c>
      <c r="L515" s="36">
        <v>58</v>
      </c>
      <c r="M515" s="34" t="s">
        <v>554</v>
      </c>
      <c r="N515" s="34" t="s">
        <v>2163</v>
      </c>
      <c r="O515" s="40" t="str">
        <f t="shared" si="61"/>
        <v>Зварювальний агрегат колісного трактора, д.н Т 11739 АІ</v>
      </c>
      <c r="P515" s="40" t="s">
        <v>2393</v>
      </c>
      <c r="Q515" s="40" t="e">
        <v>#N/A</v>
      </c>
      <c r="R515" s="40" t="e">
        <v>#N/A</v>
      </c>
      <c r="S515" s="27" t="e">
        <f>VLOOKUP(C515,'Список ТЗ'!$B$2:$B$457,1,FALSE)</f>
        <v>#N/A</v>
      </c>
      <c r="T515" s="27" t="e">
        <f>VLOOKUP(C515,'Список ТЗ'!$B$2:$E$457,2,FALSE)</f>
        <v>#N/A</v>
      </c>
      <c r="U515" s="27" t="e">
        <f>VLOOKUP(C515,'Список ТЗ'!$B$2:$E$457,3,FALSE)</f>
        <v>#N/A</v>
      </c>
      <c r="X515" s="27" t="e">
        <f>VLOOKUP(C515,'Перелік до списання'!$B$2:$B$207,1,FALSE)</f>
        <v>#N/A</v>
      </c>
    </row>
    <row r="516" spans="1:24" ht="33" customHeight="1" x14ac:dyDescent="0.2">
      <c r="A516" s="33">
        <v>72693</v>
      </c>
      <c r="B516" s="34" t="s">
        <v>2394</v>
      </c>
      <c r="C516" s="35" t="s">
        <v>2395</v>
      </c>
      <c r="D516" s="36">
        <v>104</v>
      </c>
      <c r="E516" s="34" t="s">
        <v>1947</v>
      </c>
      <c r="F516" s="35" t="s">
        <v>58</v>
      </c>
      <c r="G516" s="42">
        <v>65214.17</v>
      </c>
      <c r="H516" s="43">
        <v>1086.9000000000001</v>
      </c>
      <c r="I516" s="42">
        <v>64127.27</v>
      </c>
      <c r="J516" s="39" t="s">
        <v>2392</v>
      </c>
      <c r="K516" s="39" t="s">
        <v>553</v>
      </c>
      <c r="L516" s="36">
        <v>58</v>
      </c>
      <c r="M516" s="34" t="s">
        <v>554</v>
      </c>
      <c r="N516" s="34" t="s">
        <v>2163</v>
      </c>
      <c r="O516" s="40" t="str">
        <f t="shared" si="61"/>
        <v>Зварювальний агрегат колісного трактора, д.н Т 11742 АІ</v>
      </c>
      <c r="P516" s="40" t="s">
        <v>2396</v>
      </c>
      <c r="Q516" s="40" t="e">
        <v>#N/A</v>
      </c>
      <c r="R516" s="40" t="e">
        <v>#N/A</v>
      </c>
      <c r="S516" s="27" t="e">
        <f>VLOOKUP(C516,'Список ТЗ'!$B$2:$B$457,1,FALSE)</f>
        <v>#N/A</v>
      </c>
      <c r="T516" s="27" t="e">
        <f>VLOOKUP(C516,'Список ТЗ'!$B$2:$E$457,2,FALSE)</f>
        <v>#N/A</v>
      </c>
      <c r="U516" s="27" t="e">
        <f>VLOOKUP(C516,'Список ТЗ'!$B$2:$E$457,3,FALSE)</f>
        <v>#N/A</v>
      </c>
      <c r="X516" s="27" t="e">
        <f>VLOOKUP(C516,'Перелік до списання'!$B$2:$B$207,1,FALSE)</f>
        <v>#N/A</v>
      </c>
    </row>
    <row r="517" spans="1:24" ht="33" customHeight="1" x14ac:dyDescent="0.2">
      <c r="A517" s="33">
        <v>72694</v>
      </c>
      <c r="B517" s="34" t="s">
        <v>2397</v>
      </c>
      <c r="C517" s="35" t="s">
        <v>2398</v>
      </c>
      <c r="D517" s="36">
        <v>104</v>
      </c>
      <c r="E517" s="34" t="s">
        <v>1947</v>
      </c>
      <c r="F517" s="35" t="s">
        <v>58</v>
      </c>
      <c r="G517" s="42">
        <v>65214.17</v>
      </c>
      <c r="H517" s="43">
        <v>1086.9000000000001</v>
      </c>
      <c r="I517" s="42">
        <v>64127.27</v>
      </c>
      <c r="J517" s="39" t="s">
        <v>2392</v>
      </c>
      <c r="K517" s="39" t="s">
        <v>553</v>
      </c>
      <c r="L517" s="36">
        <v>58</v>
      </c>
      <c r="M517" s="34" t="s">
        <v>554</v>
      </c>
      <c r="N517" s="34" t="s">
        <v>2163</v>
      </c>
      <c r="O517" s="40" t="str">
        <f t="shared" si="61"/>
        <v>Зварювальний агрегат колісного трактора, д.н Т 11743 АІ</v>
      </c>
      <c r="P517" s="40" t="s">
        <v>2399</v>
      </c>
      <c r="Q517" s="40" t="e">
        <v>#N/A</v>
      </c>
      <c r="R517" s="40" t="e">
        <v>#N/A</v>
      </c>
      <c r="S517" s="27" t="e">
        <f>VLOOKUP(C517,'Список ТЗ'!$B$2:$B$457,1,FALSE)</f>
        <v>#N/A</v>
      </c>
      <c r="T517" s="27" t="e">
        <f>VLOOKUP(C517,'Список ТЗ'!$B$2:$E$457,2,FALSE)</f>
        <v>#N/A</v>
      </c>
      <c r="U517" s="27" t="e">
        <f>VLOOKUP(C517,'Список ТЗ'!$B$2:$E$457,3,FALSE)</f>
        <v>#N/A</v>
      </c>
      <c r="X517" s="27" t="e">
        <f>VLOOKUP(C517,'Перелік до списання'!$B$2:$B$207,1,FALSE)</f>
        <v>#N/A</v>
      </c>
    </row>
    <row r="518" spans="1:24" ht="33" customHeight="1" x14ac:dyDescent="0.2">
      <c r="A518" s="33">
        <v>72695</v>
      </c>
      <c r="B518" s="34" t="s">
        <v>2400</v>
      </c>
      <c r="C518" s="35" t="s">
        <v>2401</v>
      </c>
      <c r="D518" s="36">
        <v>104</v>
      </c>
      <c r="E518" s="34" t="s">
        <v>1947</v>
      </c>
      <c r="F518" s="35" t="s">
        <v>58</v>
      </c>
      <c r="G518" s="42">
        <v>65214.17</v>
      </c>
      <c r="H518" s="43">
        <v>1086.9000000000001</v>
      </c>
      <c r="I518" s="42">
        <v>64127.27</v>
      </c>
      <c r="J518" s="39" t="s">
        <v>2392</v>
      </c>
      <c r="K518" s="39" t="s">
        <v>553</v>
      </c>
      <c r="L518" s="36">
        <v>58</v>
      </c>
      <c r="M518" s="34" t="s">
        <v>554</v>
      </c>
      <c r="N518" s="34" t="s">
        <v>2163</v>
      </c>
      <c r="O518" s="40" t="str">
        <f t="shared" ref="O518:O581" si="66">B518</f>
        <v>Зварювальний агрегат колісного трактора, д.н Т 11740 АІ</v>
      </c>
      <c r="P518" s="40" t="s">
        <v>2402</v>
      </c>
      <c r="Q518" s="40" t="e">
        <v>#N/A</v>
      </c>
      <c r="R518" s="40" t="e">
        <v>#N/A</v>
      </c>
      <c r="S518" s="27" t="e">
        <f>VLOOKUP(C518,'Список ТЗ'!$B$2:$B$457,1,FALSE)</f>
        <v>#N/A</v>
      </c>
      <c r="T518" s="27" t="e">
        <f>VLOOKUP(C518,'Список ТЗ'!$B$2:$E$457,2,FALSE)</f>
        <v>#N/A</v>
      </c>
      <c r="U518" s="27" t="e">
        <f>VLOOKUP(C518,'Список ТЗ'!$B$2:$E$457,3,FALSE)</f>
        <v>#N/A</v>
      </c>
      <c r="X518" s="27" t="e">
        <f>VLOOKUP(C518,'Перелік до списання'!$B$2:$B$207,1,FALSE)</f>
        <v>#N/A</v>
      </c>
    </row>
    <row r="519" spans="1:24" ht="33" customHeight="1" x14ac:dyDescent="0.2">
      <c r="A519" s="33">
        <v>72696</v>
      </c>
      <c r="B519" s="34" t="s">
        <v>2403</v>
      </c>
      <c r="C519" s="35" t="s">
        <v>2404</v>
      </c>
      <c r="D519" s="36">
        <v>104</v>
      </c>
      <c r="E519" s="34" t="s">
        <v>1947</v>
      </c>
      <c r="F519" s="35" t="s">
        <v>58</v>
      </c>
      <c r="G519" s="42">
        <v>65214.17</v>
      </c>
      <c r="H519" s="43">
        <v>1086.9000000000001</v>
      </c>
      <c r="I519" s="42">
        <v>64127.27</v>
      </c>
      <c r="J519" s="39" t="s">
        <v>2392</v>
      </c>
      <c r="K519" s="39" t="s">
        <v>553</v>
      </c>
      <c r="L519" s="36">
        <v>58</v>
      </c>
      <c r="M519" s="34" t="s">
        <v>554</v>
      </c>
      <c r="N519" s="34" t="s">
        <v>2163</v>
      </c>
      <c r="O519" s="40" t="str">
        <f t="shared" si="66"/>
        <v>Зварювальний агрегат  колісного трактора, д.н Т 11738 АІ</v>
      </c>
      <c r="P519" s="40" t="s">
        <v>2405</v>
      </c>
      <c r="Q519" s="40" t="e">
        <v>#N/A</v>
      </c>
      <c r="R519" s="40" t="e">
        <v>#N/A</v>
      </c>
      <c r="S519" s="27" t="e">
        <f>VLOOKUP(C519,'Список ТЗ'!$B$2:$B$457,1,FALSE)</f>
        <v>#N/A</v>
      </c>
      <c r="T519" s="27" t="e">
        <f>VLOOKUP(C519,'Список ТЗ'!$B$2:$E$457,2,FALSE)</f>
        <v>#N/A</v>
      </c>
      <c r="U519" s="27" t="e">
        <f>VLOOKUP(C519,'Список ТЗ'!$B$2:$E$457,3,FALSE)</f>
        <v>#N/A</v>
      </c>
      <c r="X519" s="27" t="e">
        <f>VLOOKUP(C519,'Перелік до списання'!$B$2:$B$207,1,FALSE)</f>
        <v>#N/A</v>
      </c>
    </row>
    <row r="520" spans="1:24" ht="33" customHeight="1" x14ac:dyDescent="0.2">
      <c r="A520" s="33">
        <v>72697</v>
      </c>
      <c r="B520" s="34" t="s">
        <v>2406</v>
      </c>
      <c r="C520" s="35" t="s">
        <v>2407</v>
      </c>
      <c r="D520" s="36">
        <v>104</v>
      </c>
      <c r="E520" s="34" t="s">
        <v>1947</v>
      </c>
      <c r="F520" s="35" t="s">
        <v>58</v>
      </c>
      <c r="G520" s="42">
        <v>65214.17</v>
      </c>
      <c r="H520" s="43">
        <v>1086.9000000000001</v>
      </c>
      <c r="I520" s="42">
        <v>64127.27</v>
      </c>
      <c r="J520" s="39" t="s">
        <v>2392</v>
      </c>
      <c r="K520" s="39" t="s">
        <v>553</v>
      </c>
      <c r="L520" s="36">
        <v>58</v>
      </c>
      <c r="M520" s="34" t="s">
        <v>554</v>
      </c>
      <c r="N520" s="34" t="s">
        <v>2163</v>
      </c>
      <c r="O520" s="40" t="str">
        <f t="shared" si="66"/>
        <v>Зварювальний агрегат колісного трактора, д.н Т 11741 АІ</v>
      </c>
      <c r="P520" s="40" t="s">
        <v>2408</v>
      </c>
      <c r="Q520" s="40" t="e">
        <v>#N/A</v>
      </c>
      <c r="R520" s="40" t="e">
        <v>#N/A</v>
      </c>
      <c r="S520" s="27" t="e">
        <f>VLOOKUP(C520,'Список ТЗ'!$B$2:$B$457,1,FALSE)</f>
        <v>#N/A</v>
      </c>
      <c r="T520" s="27" t="e">
        <f>VLOOKUP(C520,'Список ТЗ'!$B$2:$E$457,2,FALSE)</f>
        <v>#N/A</v>
      </c>
      <c r="U520" s="27" t="e">
        <f>VLOOKUP(C520,'Список ТЗ'!$B$2:$E$457,3,FALSE)</f>
        <v>#N/A</v>
      </c>
      <c r="X520" s="27" t="e">
        <f>VLOOKUP(C520,'Перелік до списання'!$B$2:$B$207,1,FALSE)</f>
        <v>#N/A</v>
      </c>
    </row>
    <row r="521" spans="1:24" ht="33" customHeight="1" x14ac:dyDescent="0.2">
      <c r="A521" s="33">
        <v>72698</v>
      </c>
      <c r="B521" s="34" t="s">
        <v>2409</v>
      </c>
      <c r="C521" s="35" t="s">
        <v>2410</v>
      </c>
      <c r="D521" s="36">
        <v>104</v>
      </c>
      <c r="E521" s="34" t="s">
        <v>1947</v>
      </c>
      <c r="F521" s="35" t="s">
        <v>58</v>
      </c>
      <c r="G521" s="42">
        <v>15999.81</v>
      </c>
      <c r="H521" s="37">
        <v>266.66000000000003</v>
      </c>
      <c r="I521" s="42">
        <v>15733.15</v>
      </c>
      <c r="J521" s="39" t="s">
        <v>2411</v>
      </c>
      <c r="K521" s="39" t="s">
        <v>553</v>
      </c>
      <c r="L521" s="36">
        <v>58</v>
      </c>
      <c r="M521" s="34" t="s">
        <v>554</v>
      </c>
      <c r="N521" s="34" t="s">
        <v>2163</v>
      </c>
      <c r="O521" s="40" t="str">
        <f t="shared" si="66"/>
        <v>Автономний опалювач Eberspecher HYDRONIC M  11  10-24 V д.н. 19722 АІ</v>
      </c>
      <c r="P521" s="40" t="s">
        <v>2412</v>
      </c>
      <c r="Q521" s="40" t="e">
        <v>#N/A</v>
      </c>
      <c r="R521" s="40" t="e">
        <v>#N/A</v>
      </c>
      <c r="S521" s="27" t="e">
        <f>VLOOKUP(C521,'Список ТЗ'!$B$2:$B$457,1,FALSE)</f>
        <v>#N/A</v>
      </c>
      <c r="T521" s="27" t="e">
        <f>VLOOKUP(C521,'Список ТЗ'!$B$2:$E$457,2,FALSE)</f>
        <v>#N/A</v>
      </c>
      <c r="U521" s="27" t="e">
        <f>VLOOKUP(C521,'Список ТЗ'!$B$2:$E$457,3,FALSE)</f>
        <v>#N/A</v>
      </c>
      <c r="X521" s="27" t="e">
        <f>VLOOKUP(C521,'Перелік до списання'!$B$2:$B$207,1,FALSE)</f>
        <v>#N/A</v>
      </c>
    </row>
    <row r="522" spans="1:24" ht="33" customHeight="1" x14ac:dyDescent="0.2">
      <c r="A522" s="33">
        <v>72699</v>
      </c>
      <c r="B522" s="34" t="s">
        <v>2413</v>
      </c>
      <c r="C522" s="35" t="s">
        <v>2414</v>
      </c>
      <c r="D522" s="36">
        <v>104</v>
      </c>
      <c r="E522" s="34" t="s">
        <v>1947</v>
      </c>
      <c r="F522" s="35" t="s">
        <v>58</v>
      </c>
      <c r="G522" s="42">
        <v>15117.03</v>
      </c>
      <c r="H522" s="37">
        <v>251.95</v>
      </c>
      <c r="I522" s="42">
        <v>14865.08</v>
      </c>
      <c r="J522" s="39" t="s">
        <v>2411</v>
      </c>
      <c r="K522" s="39" t="s">
        <v>553</v>
      </c>
      <c r="L522" s="36">
        <v>58</v>
      </c>
      <c r="M522" s="34" t="s">
        <v>554</v>
      </c>
      <c r="N522" s="34" t="s">
        <v>2163</v>
      </c>
      <c r="O522" s="40" t="str">
        <f t="shared" si="66"/>
        <v>Автономний опалювач Eberspecher HYDRONIC M  11  10-24 V на  д.н. 19718 АІ</v>
      </c>
      <c r="P522" s="40" t="s">
        <v>2415</v>
      </c>
      <c r="Q522" s="40" t="e">
        <v>#N/A</v>
      </c>
      <c r="R522" s="40" t="e">
        <v>#N/A</v>
      </c>
      <c r="S522" s="27" t="e">
        <f>VLOOKUP(C522,'Список ТЗ'!$B$2:$B$457,1,FALSE)</f>
        <v>#N/A</v>
      </c>
      <c r="T522" s="27" t="e">
        <f>VLOOKUP(C522,'Список ТЗ'!$B$2:$E$457,2,FALSE)</f>
        <v>#N/A</v>
      </c>
      <c r="U522" s="27" t="e">
        <f>VLOOKUP(C522,'Список ТЗ'!$B$2:$E$457,3,FALSE)</f>
        <v>#N/A</v>
      </c>
      <c r="X522" s="27" t="e">
        <f>VLOOKUP(C522,'Перелік до списання'!$B$2:$B$207,1,FALSE)</f>
        <v>#N/A</v>
      </c>
    </row>
    <row r="523" spans="1:24" ht="33" customHeight="1" x14ac:dyDescent="0.2">
      <c r="A523" s="33">
        <v>72700</v>
      </c>
      <c r="B523" s="34" t="s">
        <v>2416</v>
      </c>
      <c r="C523" s="35" t="s">
        <v>2417</v>
      </c>
      <c r="D523" s="36">
        <v>104</v>
      </c>
      <c r="E523" s="34" t="s">
        <v>1947</v>
      </c>
      <c r="F523" s="35" t="s">
        <v>58</v>
      </c>
      <c r="G523" s="42">
        <v>15999.81</v>
      </c>
      <c r="H523" s="37">
        <v>266.66000000000003</v>
      </c>
      <c r="I523" s="42">
        <v>15733.15</v>
      </c>
      <c r="J523" s="39" t="s">
        <v>2411</v>
      </c>
      <c r="K523" s="39" t="s">
        <v>553</v>
      </c>
      <c r="L523" s="36">
        <v>58</v>
      </c>
      <c r="M523" s="34" t="s">
        <v>554</v>
      </c>
      <c r="N523" s="34" t="s">
        <v>2163</v>
      </c>
      <c r="O523" s="40" t="str">
        <f t="shared" si="66"/>
        <v>Автономний опалювач Eberspecher HYDRONIC M  11  10-24 V д.н. 19717 АІ</v>
      </c>
      <c r="P523" s="40" t="s">
        <v>2418</v>
      </c>
      <c r="Q523" s="40" t="e">
        <v>#N/A</v>
      </c>
      <c r="R523" s="40" t="e">
        <v>#N/A</v>
      </c>
      <c r="S523" s="27" t="e">
        <f>VLOOKUP(C523,'Список ТЗ'!$B$2:$B$457,1,FALSE)</f>
        <v>#N/A</v>
      </c>
      <c r="T523" s="27" t="e">
        <f>VLOOKUP(C523,'Список ТЗ'!$B$2:$E$457,2,FALSE)</f>
        <v>#N/A</v>
      </c>
      <c r="U523" s="27" t="e">
        <f>VLOOKUP(C523,'Список ТЗ'!$B$2:$E$457,3,FALSE)</f>
        <v>#N/A</v>
      </c>
      <c r="X523" s="27" t="e">
        <f>VLOOKUP(C523,'Перелік до списання'!$B$2:$B$207,1,FALSE)</f>
        <v>#N/A</v>
      </c>
    </row>
    <row r="524" spans="1:24" ht="33" customHeight="1" x14ac:dyDescent="0.2">
      <c r="A524" s="33">
        <v>72701</v>
      </c>
      <c r="B524" s="34" t="s">
        <v>2419</v>
      </c>
      <c r="C524" s="35" t="s">
        <v>2420</v>
      </c>
      <c r="D524" s="36">
        <v>104</v>
      </c>
      <c r="E524" s="34" t="s">
        <v>1947</v>
      </c>
      <c r="F524" s="35" t="s">
        <v>58</v>
      </c>
      <c r="G524" s="42">
        <v>9646.18</v>
      </c>
      <c r="H524" s="37">
        <v>160.77000000000001</v>
      </c>
      <c r="I524" s="42">
        <v>9485.41</v>
      </c>
      <c r="J524" s="39" t="s">
        <v>2411</v>
      </c>
      <c r="K524" s="39" t="s">
        <v>553</v>
      </c>
      <c r="L524" s="36">
        <v>58</v>
      </c>
      <c r="M524" s="34" t="s">
        <v>554</v>
      </c>
      <c r="N524" s="34" t="s">
        <v>2163</v>
      </c>
      <c r="O524" s="40" t="str">
        <f t="shared" si="66"/>
        <v>Автономний опалювач Eberspacher AIRTRONIC D2 д.н. 19713 АІ</v>
      </c>
      <c r="P524" s="40" t="s">
        <v>2421</v>
      </c>
      <c r="Q524" s="40" t="e">
        <v>#N/A</v>
      </c>
      <c r="R524" s="40" t="e">
        <v>#N/A</v>
      </c>
      <c r="S524" s="27" t="e">
        <f>VLOOKUP(C524,'Список ТЗ'!$B$2:$B$457,1,FALSE)</f>
        <v>#N/A</v>
      </c>
      <c r="T524" s="27" t="e">
        <f>VLOOKUP(C524,'Список ТЗ'!$B$2:$E$457,2,FALSE)</f>
        <v>#N/A</v>
      </c>
      <c r="U524" s="27" t="e">
        <f>VLOOKUP(C524,'Список ТЗ'!$B$2:$E$457,3,FALSE)</f>
        <v>#N/A</v>
      </c>
      <c r="X524" s="27" t="e">
        <f>VLOOKUP(C524,'Перелік до списання'!$B$2:$B$207,1,FALSE)</f>
        <v>#N/A</v>
      </c>
    </row>
    <row r="525" spans="1:24" ht="33" customHeight="1" x14ac:dyDescent="0.2">
      <c r="A525" s="33">
        <v>72702</v>
      </c>
      <c r="B525" s="34" t="s">
        <v>2422</v>
      </c>
      <c r="C525" s="35" t="s">
        <v>2423</v>
      </c>
      <c r="D525" s="36">
        <v>104</v>
      </c>
      <c r="E525" s="34" t="s">
        <v>1947</v>
      </c>
      <c r="F525" s="35" t="s">
        <v>58</v>
      </c>
      <c r="G525" s="43">
        <v>9328.9</v>
      </c>
      <c r="H525" s="37">
        <v>155.47999999999999</v>
      </c>
      <c r="I525" s="42">
        <v>9173.42</v>
      </c>
      <c r="J525" s="39" t="s">
        <v>2411</v>
      </c>
      <c r="K525" s="39" t="s">
        <v>553</v>
      </c>
      <c r="L525" s="36">
        <v>58</v>
      </c>
      <c r="M525" s="34" t="s">
        <v>554</v>
      </c>
      <c r="N525" s="34" t="s">
        <v>2163</v>
      </c>
      <c r="O525" s="40" t="str">
        <f t="shared" si="66"/>
        <v>Автономний опалювач Eberspacher AIRTRONIC D2 д.н. 19771 АА</v>
      </c>
      <c r="P525" s="40" t="s">
        <v>2424</v>
      </c>
      <c r="Q525" s="40" t="e">
        <v>#N/A</v>
      </c>
      <c r="R525" s="40" t="e">
        <v>#N/A</v>
      </c>
      <c r="S525" s="27" t="e">
        <f>VLOOKUP(C525,'Список ТЗ'!$B$2:$B$457,1,FALSE)</f>
        <v>#N/A</v>
      </c>
      <c r="T525" s="27" t="e">
        <f>VLOOKUP(C525,'Список ТЗ'!$B$2:$E$457,2,FALSE)</f>
        <v>#N/A</v>
      </c>
      <c r="U525" s="27" t="e">
        <f>VLOOKUP(C525,'Список ТЗ'!$B$2:$E$457,3,FALSE)</f>
        <v>#N/A</v>
      </c>
      <c r="X525" s="27" t="e">
        <f>VLOOKUP(C525,'Перелік до списання'!$B$2:$B$207,1,FALSE)</f>
        <v>#N/A</v>
      </c>
    </row>
    <row r="526" spans="1:24" ht="33" customHeight="1" x14ac:dyDescent="0.2">
      <c r="A526" s="33">
        <v>72703</v>
      </c>
      <c r="B526" s="34" t="s">
        <v>2425</v>
      </c>
      <c r="C526" s="35" t="s">
        <v>2426</v>
      </c>
      <c r="D526" s="36">
        <v>104</v>
      </c>
      <c r="E526" s="34" t="s">
        <v>1947</v>
      </c>
      <c r="F526" s="35" t="s">
        <v>58</v>
      </c>
      <c r="G526" s="42">
        <v>8363.84</v>
      </c>
      <c r="H526" s="41">
        <v>139.4</v>
      </c>
      <c r="I526" s="42">
        <v>8224.44</v>
      </c>
      <c r="J526" s="39" t="s">
        <v>2411</v>
      </c>
      <c r="K526" s="39" t="s">
        <v>553</v>
      </c>
      <c r="L526" s="36">
        <v>58</v>
      </c>
      <c r="M526" s="34" t="s">
        <v>554</v>
      </c>
      <c r="N526" s="34" t="s">
        <v>2163</v>
      </c>
      <c r="O526" s="40" t="str">
        <f t="shared" si="66"/>
        <v>Автономний опалювач Eberspacher AIRTRONIC D2 д.н. 19714 АІ</v>
      </c>
      <c r="P526" s="40" t="s">
        <v>2427</v>
      </c>
      <c r="Q526" s="40" t="e">
        <v>#N/A</v>
      </c>
      <c r="R526" s="40" t="e">
        <v>#N/A</v>
      </c>
      <c r="S526" s="27" t="e">
        <f>VLOOKUP(C526,'Список ТЗ'!$B$2:$B$457,1,FALSE)</f>
        <v>#N/A</v>
      </c>
      <c r="T526" s="27" t="e">
        <f>VLOOKUP(C526,'Список ТЗ'!$B$2:$E$457,2,FALSE)</f>
        <v>#N/A</v>
      </c>
      <c r="U526" s="27" t="e">
        <f>VLOOKUP(C526,'Список ТЗ'!$B$2:$E$457,3,FALSE)</f>
        <v>#N/A</v>
      </c>
      <c r="X526" s="27" t="e">
        <f>VLOOKUP(C526,'Перелік до списання'!$B$2:$B$207,1,FALSE)</f>
        <v>#N/A</v>
      </c>
    </row>
    <row r="527" spans="1:24" ht="33" customHeight="1" x14ac:dyDescent="0.2">
      <c r="A527" s="33">
        <v>72704</v>
      </c>
      <c r="B527" s="34" t="s">
        <v>2428</v>
      </c>
      <c r="C527" s="35" t="s">
        <v>2429</v>
      </c>
      <c r="D527" s="36">
        <v>104</v>
      </c>
      <c r="E527" s="34" t="s">
        <v>1947</v>
      </c>
      <c r="F527" s="35" t="s">
        <v>58</v>
      </c>
      <c r="G527" s="42">
        <v>22741.25</v>
      </c>
      <c r="H527" s="37">
        <v>379.02</v>
      </c>
      <c r="I527" s="42">
        <v>22362.23</v>
      </c>
      <c r="J527" s="39" t="s">
        <v>2430</v>
      </c>
      <c r="K527" s="39" t="s">
        <v>553</v>
      </c>
      <c r="L527" s="36">
        <v>58</v>
      </c>
      <c r="M527" s="34" t="s">
        <v>554</v>
      </c>
      <c r="N527" s="34" t="s">
        <v>2163</v>
      </c>
      <c r="O527" s="40" t="str">
        <f t="shared" si="66"/>
        <v>ОПАЛЮВАЧ АВТОНОМНИЙ EBERSPACHER M10 JCB JS 160 W № 19715 АІ</v>
      </c>
      <c r="P527" s="40" t="s">
        <v>2431</v>
      </c>
      <c r="Q527" s="40" t="e">
        <v>#N/A</v>
      </c>
      <c r="R527" s="40" t="e">
        <v>#N/A</v>
      </c>
      <c r="S527" s="27" t="e">
        <f>VLOOKUP(C527,'Список ТЗ'!$B$2:$B$457,1,FALSE)</f>
        <v>#N/A</v>
      </c>
      <c r="T527" s="27" t="e">
        <f>VLOOKUP(C527,'Список ТЗ'!$B$2:$E$457,2,FALSE)</f>
        <v>#N/A</v>
      </c>
      <c r="U527" s="27" t="e">
        <f>VLOOKUP(C527,'Список ТЗ'!$B$2:$E$457,3,FALSE)</f>
        <v>#N/A</v>
      </c>
      <c r="X527" s="27" t="e">
        <f>VLOOKUP(C527,'Перелік до списання'!$B$2:$B$207,1,FALSE)</f>
        <v>#N/A</v>
      </c>
    </row>
    <row r="528" spans="1:24" ht="21.95" customHeight="1" x14ac:dyDescent="0.2">
      <c r="A528" s="33">
        <v>72705</v>
      </c>
      <c r="B528" s="34" t="s">
        <v>2432</v>
      </c>
      <c r="C528" s="35" t="s">
        <v>2433</v>
      </c>
      <c r="D528" s="36">
        <v>104</v>
      </c>
      <c r="E528" s="34" t="s">
        <v>1947</v>
      </c>
      <c r="F528" s="35" t="s">
        <v>58</v>
      </c>
      <c r="G528" s="42">
        <v>2809.85</v>
      </c>
      <c r="H528" s="37">
        <v>117.08</v>
      </c>
      <c r="I528" s="42">
        <v>2692.77</v>
      </c>
      <c r="J528" s="39" t="s">
        <v>2434</v>
      </c>
      <c r="K528" s="39" t="s">
        <v>553</v>
      </c>
      <c r="L528" s="36">
        <v>22</v>
      </c>
      <c r="M528" s="34" t="s">
        <v>554</v>
      </c>
      <c r="N528" s="34" t="s">
        <v>2269</v>
      </c>
      <c r="O528" s="40" t="str">
        <f t="shared" si="66"/>
        <v>МОНІТОР ТА СИСТЕМНИЙ БЛОК DELL</v>
      </c>
      <c r="P528" s="40" t="s">
        <v>2435</v>
      </c>
      <c r="Q528" s="40" t="e">
        <v>#N/A</v>
      </c>
      <c r="R528" s="40" t="e">
        <v>#N/A</v>
      </c>
      <c r="S528" s="27" t="e">
        <f>VLOOKUP(C528,'Список ТЗ'!$B$2:$B$457,1,FALSE)</f>
        <v>#N/A</v>
      </c>
      <c r="T528" s="27" t="e">
        <f>VLOOKUP(C528,'Список ТЗ'!$B$2:$E$457,2,FALSE)</f>
        <v>#N/A</v>
      </c>
      <c r="U528" s="27" t="e">
        <f>VLOOKUP(C528,'Список ТЗ'!$B$2:$E$457,3,FALSE)</f>
        <v>#N/A</v>
      </c>
      <c r="X528" s="27" t="e">
        <f>VLOOKUP(C528,'Перелік до списання'!$B$2:$B$207,1,FALSE)</f>
        <v>#N/A</v>
      </c>
    </row>
    <row r="529" spans="1:24" ht="44.1" customHeight="1" x14ac:dyDescent="0.2">
      <c r="A529" s="33">
        <v>72706</v>
      </c>
      <c r="B529" s="34" t="s">
        <v>2436</v>
      </c>
      <c r="C529" s="35" t="s">
        <v>2437</v>
      </c>
      <c r="D529" s="36">
        <v>104</v>
      </c>
      <c r="E529" s="34" t="s">
        <v>1947</v>
      </c>
      <c r="F529" s="35" t="s">
        <v>58</v>
      </c>
      <c r="G529" s="38">
        <v>320</v>
      </c>
      <c r="H529" s="37">
        <v>13.33</v>
      </c>
      <c r="I529" s="37">
        <v>306.67</v>
      </c>
      <c r="J529" s="39" t="s">
        <v>2434</v>
      </c>
      <c r="K529" s="39" t="s">
        <v>553</v>
      </c>
      <c r="L529" s="36">
        <v>22</v>
      </c>
      <c r="M529" s="34" t="s">
        <v>554</v>
      </c>
      <c r="N529" s="34" t="s">
        <v>2269</v>
      </c>
      <c r="O529" s="40" t="str">
        <f t="shared" si="66"/>
        <v>ПРИСТРІЙ БАГАТОФУНКЦІОНАЛЬНИЙ ЧОРНО-БІЛИЙ A4 KONICA MINOLTA BIZHUB 20</v>
      </c>
      <c r="P529" s="40" t="s">
        <v>2438</v>
      </c>
      <c r="Q529" s="40" t="e">
        <v>#N/A</v>
      </c>
      <c r="R529" s="40" t="e">
        <v>#N/A</v>
      </c>
      <c r="S529" s="27" t="e">
        <f>VLOOKUP(C529,'Список ТЗ'!$B$2:$B$457,1,FALSE)</f>
        <v>#N/A</v>
      </c>
      <c r="T529" s="27" t="e">
        <f>VLOOKUP(C529,'Список ТЗ'!$B$2:$E$457,2,FALSE)</f>
        <v>#N/A</v>
      </c>
      <c r="U529" s="27" t="e">
        <f>VLOOKUP(C529,'Список ТЗ'!$B$2:$E$457,3,FALSE)</f>
        <v>#N/A</v>
      </c>
      <c r="X529" s="27" t="e">
        <f>VLOOKUP(C529,'Перелік до списання'!$B$2:$B$207,1,FALSE)</f>
        <v>#N/A</v>
      </c>
    </row>
    <row r="530" spans="1:24" ht="21.95" customHeight="1" x14ac:dyDescent="0.2">
      <c r="A530" s="33">
        <v>72710</v>
      </c>
      <c r="B530" s="34" t="s">
        <v>2439</v>
      </c>
      <c r="C530" s="35" t="s">
        <v>2440</v>
      </c>
      <c r="D530" s="36">
        <v>104</v>
      </c>
      <c r="E530" s="34" t="s">
        <v>1947</v>
      </c>
      <c r="F530" s="35" t="s">
        <v>58</v>
      </c>
      <c r="G530" s="42">
        <v>1338.13</v>
      </c>
      <c r="H530" s="41">
        <v>22.3</v>
      </c>
      <c r="I530" s="42">
        <v>1315.83</v>
      </c>
      <c r="J530" s="39" t="s">
        <v>2441</v>
      </c>
      <c r="K530" s="39" t="s">
        <v>553</v>
      </c>
      <c r="L530" s="36">
        <v>58</v>
      </c>
      <c r="M530" s="34" t="s">
        <v>554</v>
      </c>
      <c r="N530" s="34" t="s">
        <v>2163</v>
      </c>
      <c r="O530" s="40" t="str">
        <f t="shared" si="66"/>
        <v>АГРЕГАТ ЗВАРЮВ.АС-11 (на держ. № 09957 КС)</v>
      </c>
      <c r="P530" s="40" t="s">
        <v>2442</v>
      </c>
      <c r="Q530" s="40" t="e">
        <v>#N/A</v>
      </c>
      <c r="R530" s="40" t="e">
        <v>#N/A</v>
      </c>
      <c r="S530" s="27" t="e">
        <f>VLOOKUP(C530,'Список ТЗ'!$B$2:$B$457,1,FALSE)</f>
        <v>#N/A</v>
      </c>
      <c r="T530" s="27" t="e">
        <f>VLOOKUP(C530,'Список ТЗ'!$B$2:$E$457,2,FALSE)</f>
        <v>#N/A</v>
      </c>
      <c r="U530" s="27" t="e">
        <f>VLOOKUP(C530,'Список ТЗ'!$B$2:$E$457,3,FALSE)</f>
        <v>#N/A</v>
      </c>
      <c r="X530" s="27" t="e">
        <f>VLOOKUP(C530,'Перелік до списання'!$B$2:$B$207,1,FALSE)</f>
        <v>#N/A</v>
      </c>
    </row>
    <row r="531" spans="1:24" ht="21.95" customHeight="1" x14ac:dyDescent="0.2">
      <c r="A531" s="33">
        <v>72712</v>
      </c>
      <c r="B531" s="34" t="s">
        <v>2443</v>
      </c>
      <c r="C531" s="35" t="s">
        <v>2444</v>
      </c>
      <c r="D531" s="36">
        <v>104</v>
      </c>
      <c r="E531" s="34" t="s">
        <v>1947</v>
      </c>
      <c r="F531" s="35" t="s">
        <v>58</v>
      </c>
      <c r="G531" s="42">
        <v>440537.92</v>
      </c>
      <c r="H531" s="42">
        <v>5953.22</v>
      </c>
      <c r="I531" s="43">
        <v>434584.7</v>
      </c>
      <c r="J531" s="39" t="s">
        <v>2445</v>
      </c>
      <c r="K531" s="39" t="s">
        <v>553</v>
      </c>
      <c r="L531" s="36">
        <v>72</v>
      </c>
      <c r="M531" s="34" t="s">
        <v>554</v>
      </c>
      <c r="N531" s="34" t="s">
        <v>2163</v>
      </c>
      <c r="O531" s="40" t="str">
        <f t="shared" si="66"/>
        <v>Екскаватор колісний JCB JS 175 W, д.н. 19722 АІ</v>
      </c>
      <c r="P531" s="40" t="s">
        <v>2446</v>
      </c>
      <c r="Q531" s="40" t="e">
        <v>#N/A</v>
      </c>
      <c r="R531" s="40" t="e">
        <v>#N/A</v>
      </c>
      <c r="S531" s="27" t="e">
        <f>VLOOKUP(C531,'Список ТЗ'!$B$2:$B$457,1,FALSE)</f>
        <v>#N/A</v>
      </c>
      <c r="T531" s="27" t="e">
        <f>VLOOKUP(C531,'Список ТЗ'!$B$2:$E$457,2,FALSE)</f>
        <v>#N/A</v>
      </c>
      <c r="U531" s="27" t="e">
        <f>VLOOKUP(C531,'Список ТЗ'!$B$2:$E$457,3,FALSE)</f>
        <v>#N/A</v>
      </c>
      <c r="X531" s="27" t="e">
        <f>VLOOKUP(C531,'Перелік до списання'!$B$2:$B$207,1,FALSE)</f>
        <v>#N/A</v>
      </c>
    </row>
    <row r="532" spans="1:24" ht="21.95" customHeight="1" x14ac:dyDescent="0.2">
      <c r="A532" s="33">
        <v>72713</v>
      </c>
      <c r="B532" s="34" t="s">
        <v>2447</v>
      </c>
      <c r="C532" s="35" t="s">
        <v>2448</v>
      </c>
      <c r="D532" s="36">
        <v>104</v>
      </c>
      <c r="E532" s="34" t="s">
        <v>1947</v>
      </c>
      <c r="F532" s="35" t="s">
        <v>58</v>
      </c>
      <c r="G532" s="42">
        <v>440537.92</v>
      </c>
      <c r="H532" s="42">
        <v>5953.22</v>
      </c>
      <c r="I532" s="43">
        <v>434584.7</v>
      </c>
      <c r="J532" s="39" t="s">
        <v>2445</v>
      </c>
      <c r="K532" s="39" t="s">
        <v>553</v>
      </c>
      <c r="L532" s="36">
        <v>72</v>
      </c>
      <c r="M532" s="34" t="s">
        <v>554</v>
      </c>
      <c r="N532" s="34" t="s">
        <v>2163</v>
      </c>
      <c r="O532" s="40" t="str">
        <f t="shared" si="66"/>
        <v>Екскаватор колісний JCB JS 160 W, д.н. 19718 АІ</v>
      </c>
      <c r="P532" s="40" t="s">
        <v>2449</v>
      </c>
      <c r="Q532" s="40" t="e">
        <v>#N/A</v>
      </c>
      <c r="R532" s="40" t="e">
        <v>#N/A</v>
      </c>
      <c r="S532" s="27" t="e">
        <f>VLOOKUP(C532,'Список ТЗ'!$B$2:$B$457,1,FALSE)</f>
        <v>#N/A</v>
      </c>
      <c r="T532" s="27" t="e">
        <f>VLOOKUP(C532,'Список ТЗ'!$B$2:$E$457,2,FALSE)</f>
        <v>#N/A</v>
      </c>
      <c r="U532" s="27" t="e">
        <f>VLOOKUP(C532,'Список ТЗ'!$B$2:$E$457,3,FALSE)</f>
        <v>#N/A</v>
      </c>
      <c r="X532" s="27" t="e">
        <f>VLOOKUP(C532,'Перелік до списання'!$B$2:$B$207,1,FALSE)</f>
        <v>#N/A</v>
      </c>
    </row>
    <row r="533" spans="1:24" ht="21.95" customHeight="1" x14ac:dyDescent="0.2">
      <c r="A533" s="33">
        <v>72714</v>
      </c>
      <c r="B533" s="34" t="s">
        <v>2450</v>
      </c>
      <c r="C533" s="35" t="s">
        <v>2451</v>
      </c>
      <c r="D533" s="36">
        <v>104</v>
      </c>
      <c r="E533" s="34" t="s">
        <v>1947</v>
      </c>
      <c r="F533" s="35" t="s">
        <v>58</v>
      </c>
      <c r="G533" s="42">
        <v>440537.92</v>
      </c>
      <c r="H533" s="42">
        <v>5953.22</v>
      </c>
      <c r="I533" s="43">
        <v>434584.7</v>
      </c>
      <c r="J533" s="39" t="s">
        <v>2445</v>
      </c>
      <c r="K533" s="39" t="s">
        <v>553</v>
      </c>
      <c r="L533" s="36">
        <v>72</v>
      </c>
      <c r="M533" s="34" t="s">
        <v>554</v>
      </c>
      <c r="N533" s="34" t="s">
        <v>2163</v>
      </c>
      <c r="O533" s="40" t="str">
        <f t="shared" si="66"/>
        <v>Екскаватор колісний JCB JS 160 W, д.н. 19717 АІ</v>
      </c>
      <c r="P533" s="40" t="s">
        <v>2452</v>
      </c>
      <c r="Q533" s="40" t="e">
        <v>#N/A</v>
      </c>
      <c r="R533" s="40" t="e">
        <v>#N/A</v>
      </c>
      <c r="S533" s="27" t="e">
        <f>VLOOKUP(C533,'Список ТЗ'!$B$2:$B$457,1,FALSE)</f>
        <v>#N/A</v>
      </c>
      <c r="T533" s="27" t="e">
        <f>VLOOKUP(C533,'Список ТЗ'!$B$2:$E$457,2,FALSE)</f>
        <v>#N/A</v>
      </c>
      <c r="U533" s="27" t="e">
        <f>VLOOKUP(C533,'Список ТЗ'!$B$2:$E$457,3,FALSE)</f>
        <v>#N/A</v>
      </c>
      <c r="X533" s="27" t="e">
        <f>VLOOKUP(C533,'Перелік до списання'!$B$2:$B$207,1,FALSE)</f>
        <v>#N/A</v>
      </c>
    </row>
    <row r="534" spans="1:24" ht="21.95" customHeight="1" x14ac:dyDescent="0.2">
      <c r="A534" s="33">
        <v>72715</v>
      </c>
      <c r="B534" s="34" t="s">
        <v>2453</v>
      </c>
      <c r="C534" s="35" t="s">
        <v>2454</v>
      </c>
      <c r="D534" s="36">
        <v>104</v>
      </c>
      <c r="E534" s="34" t="s">
        <v>1947</v>
      </c>
      <c r="F534" s="35" t="s">
        <v>58</v>
      </c>
      <c r="G534" s="42">
        <v>440537.92</v>
      </c>
      <c r="H534" s="42">
        <v>5953.22</v>
      </c>
      <c r="I534" s="43">
        <v>434584.7</v>
      </c>
      <c r="J534" s="39" t="s">
        <v>2445</v>
      </c>
      <c r="K534" s="39" t="s">
        <v>553</v>
      </c>
      <c r="L534" s="36">
        <v>72</v>
      </c>
      <c r="M534" s="34" t="s">
        <v>554</v>
      </c>
      <c r="N534" s="34" t="s">
        <v>2163</v>
      </c>
      <c r="O534" s="40" t="str">
        <f t="shared" si="66"/>
        <v>Екскаватор навантажувач JCB 5CX, д.н. 19713 АІ</v>
      </c>
      <c r="P534" s="40" t="s">
        <v>2455</v>
      </c>
      <c r="Q534" s="40" t="e">
        <v>#N/A</v>
      </c>
      <c r="R534" s="40" t="e">
        <v>#N/A</v>
      </c>
      <c r="S534" s="27" t="e">
        <f>VLOOKUP(C534,'Список ТЗ'!$B$2:$B$457,1,FALSE)</f>
        <v>#N/A</v>
      </c>
      <c r="T534" s="27" t="e">
        <f>VLOOKUP(C534,'Список ТЗ'!$B$2:$E$457,2,FALSE)</f>
        <v>#N/A</v>
      </c>
      <c r="U534" s="27" t="e">
        <f>VLOOKUP(C534,'Список ТЗ'!$B$2:$E$457,3,FALSE)</f>
        <v>#N/A</v>
      </c>
      <c r="X534" s="27" t="e">
        <f>VLOOKUP(C534,'Перелік до списання'!$B$2:$B$207,1,FALSE)</f>
        <v>#N/A</v>
      </c>
    </row>
    <row r="535" spans="1:24" ht="21.95" customHeight="1" x14ac:dyDescent="0.2">
      <c r="A535" s="33">
        <v>72716</v>
      </c>
      <c r="B535" s="34" t="s">
        <v>2456</v>
      </c>
      <c r="C535" s="35" t="s">
        <v>2457</v>
      </c>
      <c r="D535" s="36">
        <v>104</v>
      </c>
      <c r="E535" s="34" t="s">
        <v>1947</v>
      </c>
      <c r="F535" s="35" t="s">
        <v>58</v>
      </c>
      <c r="G535" s="42">
        <v>440537.92</v>
      </c>
      <c r="H535" s="42">
        <v>7105.45</v>
      </c>
      <c r="I535" s="42">
        <v>433432.47</v>
      </c>
      <c r="J535" s="39" t="s">
        <v>2445</v>
      </c>
      <c r="K535" s="39" t="s">
        <v>553</v>
      </c>
      <c r="L535" s="36">
        <v>60</v>
      </c>
      <c r="M535" s="34" t="s">
        <v>554</v>
      </c>
      <c r="N535" s="34" t="s">
        <v>2163</v>
      </c>
      <c r="O535" s="40" t="str">
        <f t="shared" si="66"/>
        <v>Екскаватор навантажувач JCB 5CX, д.н. 19771 АІ</v>
      </c>
      <c r="P535" s="40" t="s">
        <v>2458</v>
      </c>
      <c r="Q535" s="40" t="e">
        <v>#N/A</v>
      </c>
      <c r="R535" s="40" t="e">
        <v>#N/A</v>
      </c>
      <c r="S535" s="27" t="e">
        <f>VLOOKUP(C535,'Список ТЗ'!$B$2:$B$457,1,FALSE)</f>
        <v>#N/A</v>
      </c>
      <c r="T535" s="27" t="e">
        <f>VLOOKUP(C535,'Список ТЗ'!$B$2:$E$457,2,FALSE)</f>
        <v>#N/A</v>
      </c>
      <c r="U535" s="27" t="e">
        <f>VLOOKUP(C535,'Список ТЗ'!$B$2:$E$457,3,FALSE)</f>
        <v>#N/A</v>
      </c>
      <c r="X535" s="27" t="e">
        <f>VLOOKUP(C535,'Перелік до списання'!$B$2:$B$207,1,FALSE)</f>
        <v>#N/A</v>
      </c>
    </row>
    <row r="536" spans="1:24" ht="21.95" customHeight="1" x14ac:dyDescent="0.2">
      <c r="A536" s="33">
        <v>72717</v>
      </c>
      <c r="B536" s="34" t="s">
        <v>2459</v>
      </c>
      <c r="C536" s="35" t="s">
        <v>2460</v>
      </c>
      <c r="D536" s="36">
        <v>104</v>
      </c>
      <c r="E536" s="34" t="s">
        <v>1947</v>
      </c>
      <c r="F536" s="35" t="s">
        <v>58</v>
      </c>
      <c r="G536" s="42">
        <v>440537.92</v>
      </c>
      <c r="H536" s="42">
        <v>5953.22</v>
      </c>
      <c r="I536" s="43">
        <v>434584.7</v>
      </c>
      <c r="J536" s="39" t="s">
        <v>2445</v>
      </c>
      <c r="K536" s="39" t="s">
        <v>553</v>
      </c>
      <c r="L536" s="36">
        <v>72</v>
      </c>
      <c r="M536" s="34" t="s">
        <v>554</v>
      </c>
      <c r="N536" s="34" t="s">
        <v>2163</v>
      </c>
      <c r="O536" s="40" t="str">
        <f t="shared" si="66"/>
        <v>Екскаватор навантажувач JCB 5CX, д.н. 19714 АІ</v>
      </c>
      <c r="P536" s="40" t="s">
        <v>2461</v>
      </c>
      <c r="Q536" s="40" t="e">
        <v>#N/A</v>
      </c>
      <c r="R536" s="40" t="e">
        <v>#N/A</v>
      </c>
      <c r="S536" s="27" t="e">
        <f>VLOOKUP(C536,'Список ТЗ'!$B$2:$B$457,1,FALSE)</f>
        <v>#N/A</v>
      </c>
      <c r="T536" s="27" t="e">
        <f>VLOOKUP(C536,'Список ТЗ'!$B$2:$E$457,2,FALSE)</f>
        <v>#N/A</v>
      </c>
      <c r="U536" s="27" t="e">
        <f>VLOOKUP(C536,'Список ТЗ'!$B$2:$E$457,3,FALSE)</f>
        <v>#N/A</v>
      </c>
      <c r="X536" s="27" t="e">
        <f>VLOOKUP(C536,'Перелік до списання'!$B$2:$B$207,1,FALSE)</f>
        <v>#N/A</v>
      </c>
    </row>
    <row r="537" spans="1:24" ht="21.95" customHeight="1" x14ac:dyDescent="0.2">
      <c r="A537" s="33">
        <v>72735</v>
      </c>
      <c r="B537" s="34" t="s">
        <v>2462</v>
      </c>
      <c r="C537" s="35" t="s">
        <v>2463</v>
      </c>
      <c r="D537" s="36">
        <v>104</v>
      </c>
      <c r="E537" s="34" t="s">
        <v>1947</v>
      </c>
      <c r="F537" s="35" t="s">
        <v>58</v>
      </c>
      <c r="G537" s="42">
        <v>1589870.92</v>
      </c>
      <c r="H537" s="42">
        <v>25643.08</v>
      </c>
      <c r="I537" s="42">
        <v>1564227.84</v>
      </c>
      <c r="J537" s="39" t="s">
        <v>2464</v>
      </c>
      <c r="K537" s="39" t="s">
        <v>553</v>
      </c>
      <c r="L537" s="36">
        <v>60</v>
      </c>
      <c r="M537" s="34" t="s">
        <v>554</v>
      </c>
      <c r="N537" s="34" t="s">
        <v>2163</v>
      </c>
      <c r="O537" s="40" t="str">
        <f t="shared" si="66"/>
        <v>ЕКСКАВАТОР КОЛІСНИЙ JCB JS 160 W  № 19716 АІ</v>
      </c>
      <c r="P537" s="40" t="s">
        <v>2465</v>
      </c>
      <c r="Q537" s="40" t="e">
        <v>#N/A</v>
      </c>
      <c r="R537" s="40" t="e">
        <v>#N/A</v>
      </c>
      <c r="S537" s="27" t="e">
        <f>VLOOKUP(C537,'Список ТЗ'!$B$2:$B$457,1,FALSE)</f>
        <v>#N/A</v>
      </c>
      <c r="T537" s="27" t="e">
        <f>VLOOKUP(C537,'Список ТЗ'!$B$2:$E$457,2,FALSE)</f>
        <v>#N/A</v>
      </c>
      <c r="U537" s="27" t="e">
        <f>VLOOKUP(C537,'Список ТЗ'!$B$2:$E$457,3,FALSE)</f>
        <v>#N/A</v>
      </c>
      <c r="X537" s="27" t="e">
        <f>VLOOKUP(C537,'Перелік до списання'!$B$2:$B$207,1,FALSE)</f>
        <v>#N/A</v>
      </c>
    </row>
    <row r="538" spans="1:24" ht="21.95" customHeight="1" x14ac:dyDescent="0.2">
      <c r="A538" s="33">
        <v>72736</v>
      </c>
      <c r="B538" s="34" t="s">
        <v>2466</v>
      </c>
      <c r="C538" s="35" t="s">
        <v>2467</v>
      </c>
      <c r="D538" s="36">
        <v>104</v>
      </c>
      <c r="E538" s="34" t="s">
        <v>1947</v>
      </c>
      <c r="F538" s="35" t="s">
        <v>58</v>
      </c>
      <c r="G538" s="42">
        <v>1038537.92</v>
      </c>
      <c r="H538" s="42">
        <v>17308.97</v>
      </c>
      <c r="I538" s="42">
        <v>1021228.95</v>
      </c>
      <c r="J538" s="39" t="s">
        <v>2468</v>
      </c>
      <c r="K538" s="39" t="s">
        <v>553</v>
      </c>
      <c r="L538" s="36">
        <v>58</v>
      </c>
      <c r="M538" s="34" t="s">
        <v>554</v>
      </c>
      <c r="N538" s="34" t="s">
        <v>2163</v>
      </c>
      <c r="O538" s="40" t="str">
        <f t="shared" si="66"/>
        <v>Екскаватор-навантажувач 3CX SM №19693 АІ</v>
      </c>
      <c r="P538" s="40" t="s">
        <v>2469</v>
      </c>
      <c r="Q538" s="40" t="s">
        <v>2470</v>
      </c>
      <c r="R538" s="40" t="s">
        <v>2471</v>
      </c>
      <c r="S538" s="27" t="str">
        <f>VLOOKUP(C538,'Список ТЗ'!$B$2:$E$457,4,FALSE)</f>
        <v>JCB 3CX SITEMASTER</v>
      </c>
      <c r="T538" s="27" t="str">
        <f>VLOOKUP(C538,'Список ТЗ'!$B$2:$E$457,2,FALSE)</f>
        <v>19693 АІ</v>
      </c>
      <c r="U538" s="27" t="str">
        <f>VLOOKUP(C538,'Список ТЗ'!$B$2:$E$457,3,FALSE)</f>
        <v>49447 АА</v>
      </c>
      <c r="V538" s="27">
        <f t="shared" ref="V538:V543" si="67">SEARCH(Q538,P538)</f>
        <v>30</v>
      </c>
      <c r="W538" s="27">
        <f t="shared" ref="W538:W543" si="68">LEN(Q538)</f>
        <v>7</v>
      </c>
      <c r="X538" s="27" t="e">
        <f>VLOOKUP(C538,'Перелік до списання'!$B$2:$B$207,1,FALSE)</f>
        <v>#N/A</v>
      </c>
    </row>
    <row r="539" spans="1:24" ht="21.95" customHeight="1" x14ac:dyDescent="0.2">
      <c r="A539" s="33">
        <v>72737</v>
      </c>
      <c r="B539" s="34" t="s">
        <v>2472</v>
      </c>
      <c r="C539" s="35" t="s">
        <v>2473</v>
      </c>
      <c r="D539" s="36">
        <v>104</v>
      </c>
      <c r="E539" s="34" t="s">
        <v>1947</v>
      </c>
      <c r="F539" s="35" t="s">
        <v>58</v>
      </c>
      <c r="G539" s="42">
        <v>1038537.92</v>
      </c>
      <c r="H539" s="42">
        <v>17308.97</v>
      </c>
      <c r="I539" s="42">
        <v>1021228.95</v>
      </c>
      <c r="J539" s="39" t="s">
        <v>2468</v>
      </c>
      <c r="K539" s="39" t="s">
        <v>553</v>
      </c>
      <c r="L539" s="36">
        <v>58</v>
      </c>
      <c r="M539" s="34" t="s">
        <v>554</v>
      </c>
      <c r="N539" s="34" t="s">
        <v>2163</v>
      </c>
      <c r="O539" s="40" t="str">
        <f t="shared" si="66"/>
        <v>Екскаватор-навантажувач 3CX SM №19694 АІ</v>
      </c>
      <c r="P539" s="40" t="s">
        <v>2474</v>
      </c>
      <c r="Q539" s="40" t="s">
        <v>2475</v>
      </c>
      <c r="R539" s="40" t="s">
        <v>2476</v>
      </c>
      <c r="S539" s="27" t="str">
        <f>VLOOKUP(C539,'Список ТЗ'!$B$2:$E$457,4,FALSE)</f>
        <v>JCB 3CX SITEMASTER</v>
      </c>
      <c r="T539" s="27" t="str">
        <f>VLOOKUP(C539,'Список ТЗ'!$B$2:$E$457,2,FALSE)</f>
        <v>19694 АІ</v>
      </c>
      <c r="U539" s="27" t="str">
        <f>VLOOKUP(C539,'Список ТЗ'!$B$2:$E$457,3,FALSE)</f>
        <v>49444 АА</v>
      </c>
      <c r="V539" s="27">
        <f t="shared" si="67"/>
        <v>30</v>
      </c>
      <c r="W539" s="27">
        <f t="shared" si="68"/>
        <v>7</v>
      </c>
      <c r="X539" s="27" t="e">
        <f>VLOOKUP(C539,'Перелік до списання'!$B$2:$B$207,1,FALSE)</f>
        <v>#N/A</v>
      </c>
    </row>
    <row r="540" spans="1:24" ht="33" customHeight="1" x14ac:dyDescent="0.2">
      <c r="A540" s="33">
        <v>72738</v>
      </c>
      <c r="B540" s="34" t="s">
        <v>2477</v>
      </c>
      <c r="C540" s="35" t="s">
        <v>2478</v>
      </c>
      <c r="D540" s="36">
        <v>104</v>
      </c>
      <c r="E540" s="34" t="s">
        <v>1947</v>
      </c>
      <c r="F540" s="35" t="s">
        <v>58</v>
      </c>
      <c r="G540" s="42">
        <v>1066870.92</v>
      </c>
      <c r="H540" s="42">
        <v>17781.18</v>
      </c>
      <c r="I540" s="42">
        <v>1049089.74</v>
      </c>
      <c r="J540" s="39" t="s">
        <v>2479</v>
      </c>
      <c r="K540" s="39" t="s">
        <v>553</v>
      </c>
      <c r="L540" s="36">
        <v>58</v>
      </c>
      <c r="M540" s="34" t="s">
        <v>554</v>
      </c>
      <c r="N540" s="34" t="s">
        <v>2163</v>
      </c>
      <c r="O540" s="40" t="str">
        <f t="shared" si="66"/>
        <v>ЕКСКАВАТОР-НАВАНТАЖУВАЧ JCB 4CX SM № 19768 АІ</v>
      </c>
      <c r="P540" s="40" t="s">
        <v>2480</v>
      </c>
      <c r="Q540" s="40" t="s">
        <v>2481</v>
      </c>
      <c r="R540" s="40" t="s">
        <v>2482</v>
      </c>
      <c r="S540" s="27" t="str">
        <f>VLOOKUP(C540,'Список ТЗ'!$B$2:$E$457,4,FALSE)</f>
        <v>JCB 4CX SITEMASTER</v>
      </c>
      <c r="T540" s="27" t="str">
        <f>VLOOKUP(C540,'Список ТЗ'!$B$2:$E$457,2,FALSE)</f>
        <v>19768 АІ</v>
      </c>
      <c r="U540" s="27" t="str">
        <f>VLOOKUP(C540,'Список ТЗ'!$B$2:$E$457,3,FALSE)</f>
        <v>51592 АА</v>
      </c>
      <c r="V540" s="27">
        <f t="shared" si="67"/>
        <v>33</v>
      </c>
      <c r="W540" s="27">
        <f t="shared" si="68"/>
        <v>7</v>
      </c>
      <c r="X540" s="27" t="e">
        <f>VLOOKUP(C540,'Перелік до списання'!$B$2:$B$207,1,FALSE)</f>
        <v>#N/A</v>
      </c>
    </row>
    <row r="541" spans="1:24" ht="33" customHeight="1" x14ac:dyDescent="0.2">
      <c r="A541" s="33">
        <v>72739</v>
      </c>
      <c r="B541" s="34" t="s">
        <v>2483</v>
      </c>
      <c r="C541" s="35" t="s">
        <v>2484</v>
      </c>
      <c r="D541" s="36">
        <v>104</v>
      </c>
      <c r="E541" s="34" t="s">
        <v>1947</v>
      </c>
      <c r="F541" s="35" t="s">
        <v>58</v>
      </c>
      <c r="G541" s="42">
        <v>1066870.92</v>
      </c>
      <c r="H541" s="42">
        <v>17781.18</v>
      </c>
      <c r="I541" s="42">
        <v>1049089.74</v>
      </c>
      <c r="J541" s="39" t="s">
        <v>2479</v>
      </c>
      <c r="K541" s="39" t="s">
        <v>553</v>
      </c>
      <c r="L541" s="36">
        <v>58</v>
      </c>
      <c r="M541" s="34" t="s">
        <v>554</v>
      </c>
      <c r="N541" s="34" t="s">
        <v>2163</v>
      </c>
      <c r="O541" s="40" t="str">
        <f t="shared" si="66"/>
        <v>ЕКСКАВАТОР-НАВАНТАЖУВАЧ JCB 4CX SM № 19698  АІ</v>
      </c>
      <c r="P541" s="40" t="s">
        <v>2485</v>
      </c>
      <c r="Q541" s="40" t="s">
        <v>2486</v>
      </c>
      <c r="R541" s="40" t="s">
        <v>2487</v>
      </c>
      <c r="S541" s="27" t="str">
        <f>VLOOKUP(C541,'Список ТЗ'!$B$2:$E$457,4,FALSE)</f>
        <v>JCB 4CX SITEMASTER</v>
      </c>
      <c r="T541" s="27" t="str">
        <f>VLOOKUP(C541,'Список ТЗ'!$B$2:$E$457,2,FALSE)</f>
        <v>19698 АІ</v>
      </c>
      <c r="U541" s="27" t="str">
        <f>VLOOKUP(C541,'Список ТЗ'!$B$2:$E$457,3,FALSE)</f>
        <v>51594 АА</v>
      </c>
      <c r="V541" s="27">
        <f t="shared" si="67"/>
        <v>33</v>
      </c>
      <c r="W541" s="27">
        <f t="shared" si="68"/>
        <v>7</v>
      </c>
      <c r="X541" s="27" t="e">
        <f>VLOOKUP(C541,'Перелік до списання'!$B$2:$B$207,1,FALSE)</f>
        <v>#N/A</v>
      </c>
    </row>
    <row r="542" spans="1:24" ht="33" customHeight="1" x14ac:dyDescent="0.2">
      <c r="A542" s="33">
        <v>72741</v>
      </c>
      <c r="B542" s="34" t="s">
        <v>2488</v>
      </c>
      <c r="C542" s="35" t="s">
        <v>2489</v>
      </c>
      <c r="D542" s="36">
        <v>104</v>
      </c>
      <c r="E542" s="34" t="s">
        <v>1947</v>
      </c>
      <c r="F542" s="35" t="s">
        <v>58</v>
      </c>
      <c r="G542" s="42">
        <v>1134287.92</v>
      </c>
      <c r="H542" s="43">
        <v>18904.8</v>
      </c>
      <c r="I542" s="42">
        <v>1115383.1200000001</v>
      </c>
      <c r="J542" s="39" t="s">
        <v>2490</v>
      </c>
      <c r="K542" s="39" t="s">
        <v>553</v>
      </c>
      <c r="L542" s="36">
        <v>58</v>
      </c>
      <c r="M542" s="34" t="s">
        <v>554</v>
      </c>
      <c r="N542" s="34" t="s">
        <v>2163</v>
      </c>
      <c r="O542" s="40" t="str">
        <f t="shared" si="66"/>
        <v>ЕКСКАВАТОР-НАВАНТАЖУВАЧ JCB 3CX SM № 19707 АІ</v>
      </c>
      <c r="P542" s="40" t="s">
        <v>2491</v>
      </c>
      <c r="Q542" s="40" t="s">
        <v>2492</v>
      </c>
      <c r="R542" s="40" t="s">
        <v>2493</v>
      </c>
      <c r="S542" s="27" t="str">
        <f>VLOOKUP(C542,'Список ТЗ'!$B$2:$E$457,4,FALSE)</f>
        <v>JCB 3CX SITEMASTER</v>
      </c>
      <c r="T542" s="27" t="str">
        <f>VLOOKUP(C542,'Список ТЗ'!$B$2:$E$457,2,FALSE)</f>
        <v>19707 АІ</v>
      </c>
      <c r="U542" s="27" t="str">
        <f>VLOOKUP(C542,'Список ТЗ'!$B$2:$E$457,3,FALSE)</f>
        <v>52817 АА</v>
      </c>
      <c r="V542" s="27">
        <f t="shared" si="67"/>
        <v>33</v>
      </c>
      <c r="W542" s="27">
        <f t="shared" si="68"/>
        <v>7</v>
      </c>
      <c r="X542" s="27" t="e">
        <f>VLOOKUP(C542,'Перелік до списання'!$B$2:$B$207,1,FALSE)</f>
        <v>#N/A</v>
      </c>
    </row>
    <row r="543" spans="1:24" ht="33" customHeight="1" x14ac:dyDescent="0.2">
      <c r="A543" s="33">
        <v>72742</v>
      </c>
      <c r="B543" s="34" t="s">
        <v>2494</v>
      </c>
      <c r="C543" s="35" t="s">
        <v>2495</v>
      </c>
      <c r="D543" s="36">
        <v>104</v>
      </c>
      <c r="E543" s="34" t="s">
        <v>1947</v>
      </c>
      <c r="F543" s="35" t="s">
        <v>58</v>
      </c>
      <c r="G543" s="42">
        <v>1134287.92</v>
      </c>
      <c r="H543" s="43">
        <v>18904.8</v>
      </c>
      <c r="I543" s="42">
        <v>1115383.1200000001</v>
      </c>
      <c r="J543" s="39" t="s">
        <v>2490</v>
      </c>
      <c r="K543" s="39" t="s">
        <v>553</v>
      </c>
      <c r="L543" s="36">
        <v>58</v>
      </c>
      <c r="M543" s="34" t="s">
        <v>554</v>
      </c>
      <c r="N543" s="34" t="s">
        <v>2163</v>
      </c>
      <c r="O543" s="40" t="str">
        <f t="shared" si="66"/>
        <v>ЕКСКАВАТОР-НАВАНТАЖУВАЧ JCB 3CX SM № 19696 АІ</v>
      </c>
      <c r="P543" s="40" t="s">
        <v>2496</v>
      </c>
      <c r="Q543" s="40" t="s">
        <v>2497</v>
      </c>
      <c r="R543" s="40" t="s">
        <v>2498</v>
      </c>
      <c r="S543" s="27" t="str">
        <f>VLOOKUP(C543,'Список ТЗ'!$B$2:$E$457,4,FALSE)</f>
        <v>JCB 3CX SITEMASTER</v>
      </c>
      <c r="T543" s="27" t="str">
        <f>VLOOKUP(C543,'Список ТЗ'!$B$2:$E$457,2,FALSE)</f>
        <v>19696 АІ</v>
      </c>
      <c r="U543" s="27" t="str">
        <f>VLOOKUP(C543,'Список ТЗ'!$B$2:$E$457,3,FALSE)</f>
        <v>52816 АА</v>
      </c>
      <c r="V543" s="27">
        <f t="shared" si="67"/>
        <v>33</v>
      </c>
      <c r="W543" s="27">
        <f t="shared" si="68"/>
        <v>7</v>
      </c>
      <c r="X543" s="27" t="e">
        <f>VLOOKUP(C543,'Перелік до списання'!$B$2:$B$207,1,FALSE)</f>
        <v>#N/A</v>
      </c>
    </row>
    <row r="544" spans="1:24" ht="21.95" customHeight="1" x14ac:dyDescent="0.2">
      <c r="A544" s="33">
        <v>72743</v>
      </c>
      <c r="B544" s="34" t="s">
        <v>2499</v>
      </c>
      <c r="C544" s="35" t="s">
        <v>2500</v>
      </c>
      <c r="D544" s="36">
        <v>104</v>
      </c>
      <c r="E544" s="34" t="s">
        <v>1947</v>
      </c>
      <c r="F544" s="35" t="s">
        <v>58</v>
      </c>
      <c r="G544" s="42">
        <v>440537.92</v>
      </c>
      <c r="H544" s="42">
        <v>7105.45</v>
      </c>
      <c r="I544" s="42">
        <v>433432.47</v>
      </c>
      <c r="J544" s="39" t="s">
        <v>567</v>
      </c>
      <c r="K544" s="39" t="s">
        <v>553</v>
      </c>
      <c r="L544" s="36">
        <v>60</v>
      </c>
      <c r="M544" s="34" t="s">
        <v>554</v>
      </c>
      <c r="N544" s="34" t="s">
        <v>2163</v>
      </c>
      <c r="O544" s="40" t="str">
        <f t="shared" si="66"/>
        <v>ЕКСКАВАТОР-НАВАНТАЖУВАЧ JCB 5CX № 19711 АІ</v>
      </c>
      <c r="P544" s="40" t="s">
        <v>2501</v>
      </c>
      <c r="Q544" s="40" t="e">
        <v>#N/A</v>
      </c>
      <c r="R544" s="40" t="e">
        <v>#N/A</v>
      </c>
      <c r="S544" s="27" t="e">
        <f>VLOOKUP(C544,'Список ТЗ'!$B$2:$B$457,1,FALSE)</f>
        <v>#N/A</v>
      </c>
      <c r="T544" s="27" t="e">
        <f>VLOOKUP(C544,'Список ТЗ'!$B$2:$E$457,2,FALSE)</f>
        <v>#N/A</v>
      </c>
      <c r="U544" s="27" t="e">
        <f>VLOOKUP(C544,'Список ТЗ'!$B$2:$E$457,3,FALSE)</f>
        <v>#N/A</v>
      </c>
      <c r="X544" s="27" t="e">
        <f>VLOOKUP(C544,'Перелік до списання'!$B$2:$B$207,1,FALSE)</f>
        <v>#N/A</v>
      </c>
    </row>
    <row r="545" spans="1:24" ht="21.95" customHeight="1" x14ac:dyDescent="0.2">
      <c r="A545" s="33">
        <v>72744</v>
      </c>
      <c r="B545" s="34" t="s">
        <v>2502</v>
      </c>
      <c r="C545" s="35" t="s">
        <v>2503</v>
      </c>
      <c r="D545" s="36">
        <v>104</v>
      </c>
      <c r="E545" s="34" t="s">
        <v>1947</v>
      </c>
      <c r="F545" s="35" t="s">
        <v>58</v>
      </c>
      <c r="G545" s="42">
        <v>1589870.92</v>
      </c>
      <c r="H545" s="42">
        <v>25643.08</v>
      </c>
      <c r="I545" s="42">
        <v>1564227.84</v>
      </c>
      <c r="J545" s="39" t="s">
        <v>2504</v>
      </c>
      <c r="K545" s="39" t="s">
        <v>553</v>
      </c>
      <c r="L545" s="36">
        <v>60</v>
      </c>
      <c r="M545" s="34" t="s">
        <v>554</v>
      </c>
      <c r="N545" s="34" t="s">
        <v>2163</v>
      </c>
      <c r="O545" s="40" t="str">
        <f t="shared" si="66"/>
        <v>ЕКСКАВАТОР КОЛІСНИЙ JCB JS 160 W № 19715 АІ</v>
      </c>
      <c r="P545" s="40" t="s">
        <v>2505</v>
      </c>
      <c r="Q545" s="40" t="e">
        <v>#N/A</v>
      </c>
      <c r="R545" s="40" t="e">
        <v>#N/A</v>
      </c>
      <c r="S545" s="27" t="e">
        <f>VLOOKUP(C545,'Список ТЗ'!$B$2:$B$457,1,FALSE)</f>
        <v>#N/A</v>
      </c>
      <c r="T545" s="27" t="e">
        <f>VLOOKUP(C545,'Список ТЗ'!$B$2:$E$457,2,FALSE)</f>
        <v>#N/A</v>
      </c>
      <c r="U545" s="27" t="e">
        <f>VLOOKUP(C545,'Список ТЗ'!$B$2:$E$457,3,FALSE)</f>
        <v>#N/A</v>
      </c>
      <c r="X545" s="27" t="e">
        <f>VLOOKUP(C545,'Перелік до списання'!$B$2:$B$207,1,FALSE)</f>
        <v>#N/A</v>
      </c>
    </row>
    <row r="546" spans="1:24" ht="21.95" customHeight="1" x14ac:dyDescent="0.2">
      <c r="A546" s="33">
        <v>72745</v>
      </c>
      <c r="B546" s="34" t="s">
        <v>2506</v>
      </c>
      <c r="C546" s="35" t="s">
        <v>2507</v>
      </c>
      <c r="D546" s="36">
        <v>104</v>
      </c>
      <c r="E546" s="34" t="s">
        <v>1947</v>
      </c>
      <c r="F546" s="35" t="s">
        <v>58</v>
      </c>
      <c r="G546" s="42">
        <v>440537.92</v>
      </c>
      <c r="H546" s="42">
        <v>7105.45</v>
      </c>
      <c r="I546" s="42">
        <v>433432.47</v>
      </c>
      <c r="J546" s="39" t="s">
        <v>2504</v>
      </c>
      <c r="K546" s="39" t="s">
        <v>553</v>
      </c>
      <c r="L546" s="36">
        <v>60</v>
      </c>
      <c r="M546" s="34" t="s">
        <v>554</v>
      </c>
      <c r="N546" s="34" t="s">
        <v>2163</v>
      </c>
      <c r="O546" s="40" t="str">
        <f t="shared" si="66"/>
        <v>ЕКСКАВАТОР-НАВАНТАЖУВАЧ JCB 5CX № 19712 АІ</v>
      </c>
      <c r="P546" s="40" t="s">
        <v>2508</v>
      </c>
      <c r="Q546" s="40" t="e">
        <v>#N/A</v>
      </c>
      <c r="R546" s="40" t="e">
        <v>#N/A</v>
      </c>
      <c r="S546" s="27" t="e">
        <f>VLOOKUP(C546,'Список ТЗ'!$B$2:$B$457,1,FALSE)</f>
        <v>#N/A</v>
      </c>
      <c r="T546" s="27" t="e">
        <f>VLOOKUP(C546,'Список ТЗ'!$B$2:$E$457,2,FALSE)</f>
        <v>#N/A</v>
      </c>
      <c r="U546" s="27" t="e">
        <f>VLOOKUP(C546,'Список ТЗ'!$B$2:$E$457,3,FALSE)</f>
        <v>#N/A</v>
      </c>
      <c r="X546" s="27" t="e">
        <f>VLOOKUP(C546,'Перелік до списання'!$B$2:$B$207,1,FALSE)</f>
        <v>#N/A</v>
      </c>
    </row>
    <row r="547" spans="1:24" ht="33" customHeight="1" x14ac:dyDescent="0.2">
      <c r="A547" s="33">
        <v>72746</v>
      </c>
      <c r="B547" s="34" t="s">
        <v>2509</v>
      </c>
      <c r="C547" s="35" t="s">
        <v>2510</v>
      </c>
      <c r="D547" s="36">
        <v>104</v>
      </c>
      <c r="E547" s="34" t="s">
        <v>1947</v>
      </c>
      <c r="F547" s="35" t="s">
        <v>58</v>
      </c>
      <c r="G547" s="42">
        <v>1216370.92</v>
      </c>
      <c r="H547" s="42">
        <v>19618.89</v>
      </c>
      <c r="I547" s="42">
        <v>1196752.03</v>
      </c>
      <c r="J547" s="39" t="s">
        <v>2511</v>
      </c>
      <c r="K547" s="39" t="s">
        <v>553</v>
      </c>
      <c r="L547" s="36">
        <v>60</v>
      </c>
      <c r="M547" s="34" t="s">
        <v>554</v>
      </c>
      <c r="N547" s="34" t="s">
        <v>2163</v>
      </c>
      <c r="O547" s="40" t="str">
        <f t="shared" si="66"/>
        <v>ЕКСКАВАТОР-НАВАНТАЖУВАЧ JCB 3CX SM з гідромолотом 19710 АІ</v>
      </c>
      <c r="P547" s="40" t="s">
        <v>2512</v>
      </c>
      <c r="Q547" s="40" t="e">
        <v>#N/A</v>
      </c>
      <c r="R547" s="40" t="e">
        <v>#N/A</v>
      </c>
      <c r="S547" s="27" t="e">
        <f>VLOOKUP(C547,'Список ТЗ'!$B$2:$B$457,1,FALSE)</f>
        <v>#N/A</v>
      </c>
      <c r="T547" s="27" t="e">
        <f>VLOOKUP(C547,'Список ТЗ'!$B$2:$E$457,2,FALSE)</f>
        <v>#N/A</v>
      </c>
      <c r="U547" s="27" t="e">
        <f>VLOOKUP(C547,'Список ТЗ'!$B$2:$E$457,3,FALSE)</f>
        <v>#N/A</v>
      </c>
      <c r="X547" s="27" t="e">
        <f>VLOOKUP(C547,'Перелік до списання'!$B$2:$B$207,1,FALSE)</f>
        <v>#N/A</v>
      </c>
    </row>
    <row r="548" spans="1:24" ht="33" customHeight="1" x14ac:dyDescent="0.2">
      <c r="A548" s="33">
        <v>72747</v>
      </c>
      <c r="B548" s="34" t="s">
        <v>2513</v>
      </c>
      <c r="C548" s="35" t="s">
        <v>2514</v>
      </c>
      <c r="D548" s="36">
        <v>104</v>
      </c>
      <c r="E548" s="34" t="s">
        <v>1947</v>
      </c>
      <c r="F548" s="35" t="s">
        <v>58</v>
      </c>
      <c r="G548" s="42">
        <v>1216370.92</v>
      </c>
      <c r="H548" s="42">
        <v>19618.89</v>
      </c>
      <c r="I548" s="42">
        <v>1196752.03</v>
      </c>
      <c r="J548" s="39" t="s">
        <v>2511</v>
      </c>
      <c r="K548" s="39" t="s">
        <v>553</v>
      </c>
      <c r="L548" s="36">
        <v>60</v>
      </c>
      <c r="M548" s="34" t="s">
        <v>554</v>
      </c>
      <c r="N548" s="34" t="s">
        <v>2163</v>
      </c>
      <c r="O548" s="40" t="str">
        <f t="shared" si="66"/>
        <v>ЕКСКАВАТОР-НАВАНТАЖУВАЧ JCB 3CX SM держ. № 19708 АІ</v>
      </c>
      <c r="P548" s="40" t="s">
        <v>2515</v>
      </c>
      <c r="Q548" s="40" t="e">
        <v>#N/A</v>
      </c>
      <c r="R548" s="40" t="e">
        <v>#N/A</v>
      </c>
      <c r="S548" s="27" t="e">
        <f>VLOOKUP(C548,'Список ТЗ'!$B$2:$B$457,1,FALSE)</f>
        <v>#N/A</v>
      </c>
      <c r="T548" s="27" t="e">
        <f>VLOOKUP(C548,'Список ТЗ'!$B$2:$E$457,2,FALSE)</f>
        <v>#N/A</v>
      </c>
      <c r="U548" s="27" t="e">
        <f>VLOOKUP(C548,'Список ТЗ'!$B$2:$E$457,3,FALSE)</f>
        <v>#N/A</v>
      </c>
      <c r="X548" s="27" t="e">
        <f>VLOOKUP(C548,'Перелік до списання'!$B$2:$B$207,1,FALSE)</f>
        <v>#N/A</v>
      </c>
    </row>
    <row r="549" spans="1:24" ht="33" customHeight="1" x14ac:dyDescent="0.2">
      <c r="A549" s="33">
        <v>72748</v>
      </c>
      <c r="B549" s="34" t="s">
        <v>2516</v>
      </c>
      <c r="C549" s="35" t="s">
        <v>2517</v>
      </c>
      <c r="D549" s="36">
        <v>104</v>
      </c>
      <c r="E549" s="34" t="s">
        <v>1947</v>
      </c>
      <c r="F549" s="35" t="s">
        <v>58</v>
      </c>
      <c r="G549" s="42">
        <v>1216370.92</v>
      </c>
      <c r="H549" s="42">
        <v>19618.89</v>
      </c>
      <c r="I549" s="42">
        <v>1196752.03</v>
      </c>
      <c r="J549" s="39" t="s">
        <v>2511</v>
      </c>
      <c r="K549" s="39" t="s">
        <v>553</v>
      </c>
      <c r="L549" s="36">
        <v>60</v>
      </c>
      <c r="M549" s="34" t="s">
        <v>554</v>
      </c>
      <c r="N549" s="34" t="s">
        <v>2163</v>
      </c>
      <c r="O549" s="40" t="str">
        <f t="shared" si="66"/>
        <v>ЕКСКАВАТОР-НАВАНТАЖУВАЧ JCB 3CX SM держ. № 19709 АІ</v>
      </c>
      <c r="P549" s="40" t="s">
        <v>2518</v>
      </c>
      <c r="Q549" s="40" t="e">
        <v>#N/A</v>
      </c>
      <c r="R549" s="40" t="e">
        <v>#N/A</v>
      </c>
      <c r="S549" s="27" t="e">
        <f>VLOOKUP(C549,'Список ТЗ'!$B$2:$B$457,1,FALSE)</f>
        <v>#N/A</v>
      </c>
      <c r="T549" s="27" t="e">
        <f>VLOOKUP(C549,'Список ТЗ'!$B$2:$E$457,2,FALSE)</f>
        <v>#N/A</v>
      </c>
      <c r="U549" s="27" t="e">
        <f>VLOOKUP(C549,'Список ТЗ'!$B$2:$E$457,3,FALSE)</f>
        <v>#N/A</v>
      </c>
      <c r="X549" s="27" t="e">
        <f>VLOOKUP(C549,'Перелік до списання'!$B$2:$B$207,1,FALSE)</f>
        <v>#N/A</v>
      </c>
    </row>
    <row r="550" spans="1:24" ht="33" customHeight="1" x14ac:dyDescent="0.2">
      <c r="A550" s="33">
        <v>72750</v>
      </c>
      <c r="B550" s="34" t="s">
        <v>2519</v>
      </c>
      <c r="C550" s="35" t="s">
        <v>2520</v>
      </c>
      <c r="D550" s="36">
        <v>104</v>
      </c>
      <c r="E550" s="34" t="s">
        <v>1947</v>
      </c>
      <c r="F550" s="35" t="s">
        <v>58</v>
      </c>
      <c r="G550" s="42">
        <v>285537.91999999998</v>
      </c>
      <c r="H550" s="42">
        <v>4758.97</v>
      </c>
      <c r="I550" s="42">
        <v>280778.95</v>
      </c>
      <c r="J550" s="39" t="s">
        <v>2521</v>
      </c>
      <c r="K550" s="39" t="s">
        <v>553</v>
      </c>
      <c r="L550" s="36">
        <v>58</v>
      </c>
      <c r="M550" s="34" t="s">
        <v>554</v>
      </c>
      <c r="N550" s="34" t="s">
        <v>2163</v>
      </c>
      <c r="O550" s="40" t="str">
        <f t="shared" si="66"/>
        <v>ЕКСКАВАТОР ЦЕПНИЙ УНІВЕРСАЛЬНИЙ ЕЦУ-150  № 19773 АІ</v>
      </c>
      <c r="P550" s="40" t="s">
        <v>2522</v>
      </c>
      <c r="Q550" s="40" t="e">
        <v>#N/A</v>
      </c>
      <c r="R550" s="40" t="e">
        <v>#N/A</v>
      </c>
      <c r="S550" s="27" t="e">
        <f>VLOOKUP(C550,'Список ТЗ'!$B$2:$B$457,1,FALSE)</f>
        <v>#N/A</v>
      </c>
      <c r="T550" s="27" t="e">
        <f>VLOOKUP(C550,'Список ТЗ'!$B$2:$E$457,2,FALSE)</f>
        <v>#N/A</v>
      </c>
      <c r="U550" s="27" t="e">
        <f>VLOOKUP(C550,'Список ТЗ'!$B$2:$E$457,3,FALSE)</f>
        <v>#N/A</v>
      </c>
      <c r="X550" s="27" t="e">
        <f>VLOOKUP(C550,'Перелік до списання'!$B$2:$B$207,1,FALSE)</f>
        <v>#N/A</v>
      </c>
    </row>
    <row r="551" spans="1:24" ht="21.95" customHeight="1" x14ac:dyDescent="0.2">
      <c r="A551" s="33">
        <v>72751</v>
      </c>
      <c r="B551" s="34" t="s">
        <v>2523</v>
      </c>
      <c r="C551" s="35" t="s">
        <v>2524</v>
      </c>
      <c r="D551" s="36">
        <v>104</v>
      </c>
      <c r="E551" s="34" t="s">
        <v>1947</v>
      </c>
      <c r="F551" s="35" t="s">
        <v>58</v>
      </c>
      <c r="G551" s="42">
        <v>1042120.92</v>
      </c>
      <c r="H551" s="42">
        <v>17368.68</v>
      </c>
      <c r="I551" s="42">
        <v>1024752.24</v>
      </c>
      <c r="J551" s="39" t="s">
        <v>2327</v>
      </c>
      <c r="K551" s="39" t="s">
        <v>553</v>
      </c>
      <c r="L551" s="36">
        <v>58</v>
      </c>
      <c r="M551" s="34" t="s">
        <v>554</v>
      </c>
      <c r="N551" s="34" t="s">
        <v>2163</v>
      </c>
      <c r="O551" s="40" t="str">
        <f t="shared" si="66"/>
        <v>Екскаватор JSB JS160W № 19767 АІ</v>
      </c>
      <c r="P551" s="40" t="s">
        <v>2525</v>
      </c>
      <c r="Q551" s="40" t="s">
        <v>2526</v>
      </c>
      <c r="R551" s="40" t="s">
        <v>2527</v>
      </c>
      <c r="S551" s="27" t="str">
        <f>VLOOKUP(C551,'Список ТЗ'!$B$2:$E$457,4,FALSE)</f>
        <v>JCB JS160W</v>
      </c>
      <c r="T551" s="27" t="str">
        <f>VLOOKUP(C551,'Список ТЗ'!$B$2:$E$457,2,FALSE)</f>
        <v>19767 АІ</v>
      </c>
      <c r="U551" s="27" t="str">
        <f>VLOOKUP(C551,'Список ТЗ'!$B$2:$E$457,3,FALSE)</f>
        <v>48258 АА</v>
      </c>
      <c r="V551" s="27">
        <f>SEARCH(Q551,P551)</f>
        <v>21</v>
      </c>
      <c r="W551" s="27">
        <f>LEN(Q551)</f>
        <v>7</v>
      </c>
      <c r="X551" s="27" t="e">
        <f>VLOOKUP(C551,'Перелік до списання'!$B$2:$B$207,1,FALSE)</f>
        <v>#N/A</v>
      </c>
    </row>
    <row r="552" spans="1:24" ht="11.1" customHeight="1" x14ac:dyDescent="0.2">
      <c r="A552" s="33">
        <v>4363</v>
      </c>
      <c r="B552" s="34" t="s">
        <v>183</v>
      </c>
      <c r="C552" s="35" t="s">
        <v>363</v>
      </c>
      <c r="D552" s="36">
        <v>104</v>
      </c>
      <c r="E552" s="34" t="s">
        <v>1947</v>
      </c>
      <c r="F552" s="35" t="s">
        <v>58</v>
      </c>
      <c r="G552" s="37">
        <v>6.82</v>
      </c>
      <c r="H552" s="37">
        <v>1.77</v>
      </c>
      <c r="I552" s="37">
        <v>5.05</v>
      </c>
      <c r="J552" s="39" t="s">
        <v>497</v>
      </c>
      <c r="K552" s="39" t="s">
        <v>65</v>
      </c>
      <c r="L552" s="36">
        <v>52</v>
      </c>
      <c r="M552" s="34" t="s">
        <v>777</v>
      </c>
      <c r="N552" s="34" t="s">
        <v>2214</v>
      </c>
      <c r="O552" s="40" t="str">
        <f t="shared" si="66"/>
        <v>щит пожарный</v>
      </c>
      <c r="P552" s="40" t="s">
        <v>2528</v>
      </c>
      <c r="Q552" s="40" t="e">
        <v>#N/A</v>
      </c>
      <c r="R552" s="40" t="e">
        <v>#N/A</v>
      </c>
      <c r="S552" s="27" t="e">
        <f>VLOOKUP(C552,'Список ТЗ'!$B$2:$B$457,1,FALSE)</f>
        <v>#N/A</v>
      </c>
      <c r="T552" s="27" t="e">
        <f>VLOOKUP(C552,'Список ТЗ'!$B$2:$E$457,2,FALSE)</f>
        <v>#N/A</v>
      </c>
      <c r="U552" s="27" t="e">
        <f>VLOOKUP(C552,'Список ТЗ'!$B$2:$E$457,3,FALSE)</f>
        <v>#N/A</v>
      </c>
      <c r="X552" s="27" t="str">
        <f>VLOOKUP(C552,'Перелік до списання'!$B$2:$B$207,1,FALSE)</f>
        <v>СЕА-10400000099/000</v>
      </c>
    </row>
    <row r="553" spans="1:24" ht="11.1" customHeight="1" x14ac:dyDescent="0.2">
      <c r="A553" s="33">
        <v>4364</v>
      </c>
      <c r="B553" s="34" t="s">
        <v>183</v>
      </c>
      <c r="C553" s="35" t="s">
        <v>364</v>
      </c>
      <c r="D553" s="36">
        <v>104</v>
      </c>
      <c r="E553" s="34" t="s">
        <v>1947</v>
      </c>
      <c r="F553" s="35" t="s">
        <v>58</v>
      </c>
      <c r="G553" s="37">
        <v>6.82</v>
      </c>
      <c r="H553" s="37">
        <v>1.77</v>
      </c>
      <c r="I553" s="37">
        <v>5.05</v>
      </c>
      <c r="J553" s="39" t="s">
        <v>497</v>
      </c>
      <c r="K553" s="39" t="s">
        <v>65</v>
      </c>
      <c r="L553" s="36">
        <v>52</v>
      </c>
      <c r="M553" s="34" t="s">
        <v>777</v>
      </c>
      <c r="N553" s="34" t="s">
        <v>2214</v>
      </c>
      <c r="O553" s="40" t="str">
        <f t="shared" si="66"/>
        <v>щит пожарный</v>
      </c>
      <c r="P553" s="40" t="s">
        <v>2528</v>
      </c>
      <c r="Q553" s="40" t="e">
        <v>#N/A</v>
      </c>
      <c r="R553" s="40" t="e">
        <v>#N/A</v>
      </c>
      <c r="S553" s="27" t="e">
        <f>VLOOKUP(C553,'Список ТЗ'!$B$2:$B$457,1,FALSE)</f>
        <v>#N/A</v>
      </c>
      <c r="T553" s="27" t="e">
        <f>VLOOKUP(C553,'Список ТЗ'!$B$2:$E$457,2,FALSE)</f>
        <v>#N/A</v>
      </c>
      <c r="U553" s="27" t="e">
        <f>VLOOKUP(C553,'Список ТЗ'!$B$2:$E$457,3,FALSE)</f>
        <v>#N/A</v>
      </c>
      <c r="X553" s="27" t="str">
        <f>VLOOKUP(C553,'Перелік до списання'!$B$2:$B$207,1,FALSE)</f>
        <v>СЕА-10400000100/000</v>
      </c>
    </row>
    <row r="554" spans="1:24" ht="21.95" customHeight="1" x14ac:dyDescent="0.2">
      <c r="A554" s="33">
        <v>4365</v>
      </c>
      <c r="B554" s="34" t="s">
        <v>52</v>
      </c>
      <c r="C554" s="35" t="s">
        <v>38</v>
      </c>
      <c r="D554" s="36">
        <v>104</v>
      </c>
      <c r="E554" s="34" t="s">
        <v>1947</v>
      </c>
      <c r="F554" s="35" t="s">
        <v>58</v>
      </c>
      <c r="G554" s="38">
        <v>1</v>
      </c>
      <c r="H554" s="38">
        <v>1</v>
      </c>
      <c r="I554" s="38">
        <v>0</v>
      </c>
      <c r="J554" s="39" t="s">
        <v>60</v>
      </c>
      <c r="K554" s="39" t="s">
        <v>65</v>
      </c>
      <c r="L554" s="36">
        <v>52</v>
      </c>
      <c r="M554" s="34" t="s">
        <v>777</v>
      </c>
      <c r="N554" s="34" t="s">
        <v>2214</v>
      </c>
      <c r="O554" s="40" t="str">
        <f t="shared" si="66"/>
        <v>верстак слесарный с тисками</v>
      </c>
      <c r="P554" s="40" t="s">
        <v>2529</v>
      </c>
      <c r="Q554" s="40" t="e">
        <v>#N/A</v>
      </c>
      <c r="R554" s="40" t="e">
        <v>#N/A</v>
      </c>
      <c r="S554" s="27" t="e">
        <f>VLOOKUP(C554,'Список ТЗ'!$B$2:$B$457,1,FALSE)</f>
        <v>#N/A</v>
      </c>
      <c r="T554" s="27" t="e">
        <f>VLOOKUP(C554,'Список ТЗ'!$B$2:$E$457,2,FALSE)</f>
        <v>#N/A</v>
      </c>
      <c r="U554" s="27" t="e">
        <f>VLOOKUP(C554,'Список ТЗ'!$B$2:$E$457,3,FALSE)</f>
        <v>#N/A</v>
      </c>
      <c r="X554" s="27" t="str">
        <f>VLOOKUP(C554,'Перелік до списання'!$B$2:$B$207,1,FALSE)</f>
        <v>СЕА-10400000092/000</v>
      </c>
    </row>
    <row r="555" spans="1:24" ht="21.95" customHeight="1" x14ac:dyDescent="0.2">
      <c r="A555" s="33">
        <v>4366</v>
      </c>
      <c r="B555" s="34" t="s">
        <v>52</v>
      </c>
      <c r="C555" s="35" t="s">
        <v>39</v>
      </c>
      <c r="D555" s="36">
        <v>104</v>
      </c>
      <c r="E555" s="34" t="s">
        <v>1947</v>
      </c>
      <c r="F555" s="35" t="s">
        <v>58</v>
      </c>
      <c r="G555" s="38">
        <v>1</v>
      </c>
      <c r="H555" s="38">
        <v>1</v>
      </c>
      <c r="I555" s="38">
        <v>0</v>
      </c>
      <c r="J555" s="39" t="s">
        <v>60</v>
      </c>
      <c r="K555" s="39" t="s">
        <v>65</v>
      </c>
      <c r="L555" s="36">
        <v>52</v>
      </c>
      <c r="M555" s="34" t="s">
        <v>777</v>
      </c>
      <c r="N555" s="34" t="s">
        <v>2214</v>
      </c>
      <c r="O555" s="40" t="str">
        <f t="shared" si="66"/>
        <v>верстак слесарный с тисками</v>
      </c>
      <c r="P555" s="40" t="s">
        <v>2529</v>
      </c>
      <c r="Q555" s="40" t="e">
        <v>#N/A</v>
      </c>
      <c r="R555" s="40" t="e">
        <v>#N/A</v>
      </c>
      <c r="S555" s="27" t="e">
        <f>VLOOKUP(C555,'Список ТЗ'!$B$2:$B$457,1,FALSE)</f>
        <v>#N/A</v>
      </c>
      <c r="T555" s="27" t="e">
        <f>VLOOKUP(C555,'Список ТЗ'!$B$2:$E$457,2,FALSE)</f>
        <v>#N/A</v>
      </c>
      <c r="U555" s="27" t="e">
        <f>VLOOKUP(C555,'Список ТЗ'!$B$2:$E$457,3,FALSE)</f>
        <v>#N/A</v>
      </c>
      <c r="X555" s="27" t="str">
        <f>VLOOKUP(C555,'Перелік до списання'!$B$2:$B$207,1,FALSE)</f>
        <v>СЕА-10400000093/000</v>
      </c>
    </row>
    <row r="556" spans="1:24" ht="21.95" customHeight="1" x14ac:dyDescent="0.2">
      <c r="A556" s="33">
        <v>4367</v>
      </c>
      <c r="B556" s="34" t="s">
        <v>52</v>
      </c>
      <c r="C556" s="35" t="s">
        <v>40</v>
      </c>
      <c r="D556" s="36">
        <v>104</v>
      </c>
      <c r="E556" s="34" t="s">
        <v>1947</v>
      </c>
      <c r="F556" s="35" t="s">
        <v>58</v>
      </c>
      <c r="G556" s="38">
        <v>1</v>
      </c>
      <c r="H556" s="38">
        <v>1</v>
      </c>
      <c r="I556" s="38">
        <v>0</v>
      </c>
      <c r="J556" s="39" t="s">
        <v>60</v>
      </c>
      <c r="K556" s="39" t="s">
        <v>65</v>
      </c>
      <c r="L556" s="36">
        <v>52</v>
      </c>
      <c r="M556" s="34" t="s">
        <v>777</v>
      </c>
      <c r="N556" s="34" t="s">
        <v>2214</v>
      </c>
      <c r="O556" s="40" t="str">
        <f t="shared" si="66"/>
        <v>верстак слесарный с тисками</v>
      </c>
      <c r="P556" s="40" t="s">
        <v>2529</v>
      </c>
      <c r="Q556" s="40" t="e">
        <v>#N/A</v>
      </c>
      <c r="R556" s="40" t="e">
        <v>#N/A</v>
      </c>
      <c r="S556" s="27" t="e">
        <f>VLOOKUP(C556,'Список ТЗ'!$B$2:$B$457,1,FALSE)</f>
        <v>#N/A</v>
      </c>
      <c r="T556" s="27" t="e">
        <f>VLOOKUP(C556,'Список ТЗ'!$B$2:$E$457,2,FALSE)</f>
        <v>#N/A</v>
      </c>
      <c r="U556" s="27" t="e">
        <f>VLOOKUP(C556,'Список ТЗ'!$B$2:$E$457,3,FALSE)</f>
        <v>#N/A</v>
      </c>
      <c r="X556" s="27" t="str">
        <f>VLOOKUP(C556,'Перелік до списання'!$B$2:$B$207,1,FALSE)</f>
        <v>СЕА-10400000094/000</v>
      </c>
    </row>
    <row r="557" spans="1:24" ht="44.1" customHeight="1" x14ac:dyDescent="0.2">
      <c r="A557" s="33">
        <v>4372</v>
      </c>
      <c r="B557" s="34" t="s">
        <v>184</v>
      </c>
      <c r="C557" s="35" t="s">
        <v>365</v>
      </c>
      <c r="D557" s="36">
        <v>104</v>
      </c>
      <c r="E557" s="34" t="s">
        <v>1947</v>
      </c>
      <c r="F557" s="35" t="s">
        <v>58</v>
      </c>
      <c r="G557" s="42">
        <v>8694.4699999999993</v>
      </c>
      <c r="H557" s="42">
        <v>4083.82</v>
      </c>
      <c r="I557" s="42">
        <v>4610.6499999999996</v>
      </c>
      <c r="J557" s="39" t="s">
        <v>498</v>
      </c>
      <c r="K557" s="39" t="s">
        <v>65</v>
      </c>
      <c r="L557" s="36">
        <v>52</v>
      </c>
      <c r="M557" s="34" t="s">
        <v>777</v>
      </c>
      <c r="N557" s="34" t="s">
        <v>2214</v>
      </c>
      <c r="O557" s="40" t="str">
        <f t="shared" si="66"/>
        <v>СВАРОЧНАЯ УСТАНОВКА АС-11 НА БАЗЕ ТРАКТОРА Т-40  00319КС (поліпшення, капремонт)</v>
      </c>
      <c r="P557" s="40" t="s">
        <v>2530</v>
      </c>
      <c r="Q557" s="40" t="e">
        <v>#N/A</v>
      </c>
      <c r="R557" s="40" t="e">
        <v>#N/A</v>
      </c>
      <c r="S557" s="27" t="e">
        <f>VLOOKUP(C557,'Список ТЗ'!$B$2:$B$457,1,FALSE)</f>
        <v>#N/A</v>
      </c>
      <c r="T557" s="27" t="e">
        <f>VLOOKUP(C557,'Список ТЗ'!$B$2:$E$457,2,FALSE)</f>
        <v>#N/A</v>
      </c>
      <c r="U557" s="27" t="e">
        <f>VLOOKUP(C557,'Список ТЗ'!$B$2:$E$457,3,FALSE)</f>
        <v>#N/A</v>
      </c>
      <c r="X557" s="27" t="str">
        <f>VLOOKUP(C557,'Перелік до списання'!$B$2:$B$207,1,FALSE)</f>
        <v>ТМ -10400004806/007</v>
      </c>
    </row>
    <row r="558" spans="1:24" ht="21.95" customHeight="1" x14ac:dyDescent="0.2">
      <c r="A558" s="33">
        <v>4375</v>
      </c>
      <c r="B558" s="34" t="s">
        <v>185</v>
      </c>
      <c r="C558" s="35" t="s">
        <v>366</v>
      </c>
      <c r="D558" s="36">
        <v>104</v>
      </c>
      <c r="E558" s="34" t="s">
        <v>1947</v>
      </c>
      <c r="F558" s="35" t="s">
        <v>58</v>
      </c>
      <c r="G558" s="38">
        <v>1</v>
      </c>
      <c r="H558" s="37">
        <v>0.25</v>
      </c>
      <c r="I558" s="37">
        <v>0.75</v>
      </c>
      <c r="J558" s="39" t="s">
        <v>499</v>
      </c>
      <c r="K558" s="39" t="s">
        <v>65</v>
      </c>
      <c r="L558" s="36">
        <v>52</v>
      </c>
      <c r="M558" s="34" t="s">
        <v>777</v>
      </c>
      <c r="N558" s="34" t="s">
        <v>2214</v>
      </c>
      <c r="O558" s="40" t="str">
        <f t="shared" si="66"/>
        <v>Екскаватор ЭО 2628 №00307 КС</v>
      </c>
      <c r="P558" s="40" t="s">
        <v>2531</v>
      </c>
      <c r="Q558" s="40" t="s">
        <v>2532</v>
      </c>
      <c r="R558" s="40" t="s">
        <v>2533</v>
      </c>
      <c r="S558" s="27" t="str">
        <f>VLOOKUP(C558,'Список ТЗ'!$B$2:$E$457,4,FALSE)</f>
        <v>ЕО-2628</v>
      </c>
      <c r="T558" s="27" t="str">
        <f>VLOOKUP(C558,'Список ТЗ'!$B$2:$E$457,2,FALSE)</f>
        <v>21296 АІ</v>
      </c>
      <c r="U558" s="27" t="str">
        <f>VLOOKUP(C558,'Список ТЗ'!$B$2:$E$457,3,FALSE)</f>
        <v>00307 КС</v>
      </c>
      <c r="V558" s="27">
        <f t="shared" ref="V558:V563" si="69">SEARCH(R558,P558)</f>
        <v>18</v>
      </c>
      <c r="W558" s="27">
        <f t="shared" ref="W558:W580" si="70">LEN(Q558)</f>
        <v>7</v>
      </c>
      <c r="X558" s="27" t="str">
        <f>VLOOKUP(C558,'Перелік до списання'!$B$2:$B$207,1,FALSE)</f>
        <v>СЕА-10400004360/000</v>
      </c>
    </row>
    <row r="559" spans="1:24" ht="21.95" customHeight="1" x14ac:dyDescent="0.2">
      <c r="A559" s="33">
        <v>4376</v>
      </c>
      <c r="B559" s="34" t="s">
        <v>186</v>
      </c>
      <c r="C559" s="35" t="s">
        <v>367</v>
      </c>
      <c r="D559" s="36">
        <v>104</v>
      </c>
      <c r="E559" s="34" t="s">
        <v>1947</v>
      </c>
      <c r="F559" s="35" t="s">
        <v>58</v>
      </c>
      <c r="G559" s="38">
        <v>1</v>
      </c>
      <c r="H559" s="37">
        <v>0.25</v>
      </c>
      <c r="I559" s="37">
        <v>0.75</v>
      </c>
      <c r="J559" s="39" t="s">
        <v>499</v>
      </c>
      <c r="K559" s="39" t="s">
        <v>65</v>
      </c>
      <c r="L559" s="36">
        <v>52</v>
      </c>
      <c r="M559" s="34" t="s">
        <v>777</v>
      </c>
      <c r="N559" s="34" t="s">
        <v>2214</v>
      </c>
      <c r="O559" s="40" t="str">
        <f t="shared" si="66"/>
        <v>Екскаватор ЭО 2628 №00308 КС</v>
      </c>
      <c r="P559" s="40" t="s">
        <v>2534</v>
      </c>
      <c r="Q559" s="40" t="s">
        <v>2535</v>
      </c>
      <c r="R559" s="40" t="s">
        <v>2536</v>
      </c>
      <c r="S559" s="27" t="str">
        <f>VLOOKUP(C559,'Список ТЗ'!$B$2:$E$457,4,FALSE)</f>
        <v>ЕО-2628</v>
      </c>
      <c r="T559" s="27" t="str">
        <f>VLOOKUP(C559,'Список ТЗ'!$B$2:$E$457,2,FALSE)</f>
        <v>21297 АІ</v>
      </c>
      <c r="U559" s="27" t="str">
        <f>VLOOKUP(C559,'Список ТЗ'!$B$2:$E$457,3,FALSE)</f>
        <v>00308 КС</v>
      </c>
      <c r="V559" s="27">
        <f t="shared" si="69"/>
        <v>18</v>
      </c>
      <c r="W559" s="27">
        <f t="shared" si="70"/>
        <v>7</v>
      </c>
      <c r="X559" s="27" t="str">
        <f>VLOOKUP(C559,'Перелік до списання'!$B$2:$B$207,1,FALSE)</f>
        <v>СЕА-10400004359/000</v>
      </c>
    </row>
    <row r="560" spans="1:24" ht="21.95" customHeight="1" x14ac:dyDescent="0.2">
      <c r="A560" s="33">
        <v>4377</v>
      </c>
      <c r="B560" s="34" t="s">
        <v>187</v>
      </c>
      <c r="C560" s="35" t="s">
        <v>368</v>
      </c>
      <c r="D560" s="36">
        <v>104</v>
      </c>
      <c r="E560" s="34" t="s">
        <v>1947</v>
      </c>
      <c r="F560" s="35" t="s">
        <v>58</v>
      </c>
      <c r="G560" s="38">
        <v>1</v>
      </c>
      <c r="H560" s="37">
        <v>0.25</v>
      </c>
      <c r="I560" s="37">
        <v>0.75</v>
      </c>
      <c r="J560" s="39" t="s">
        <v>499</v>
      </c>
      <c r="K560" s="39" t="s">
        <v>65</v>
      </c>
      <c r="L560" s="36">
        <v>52</v>
      </c>
      <c r="M560" s="34" t="s">
        <v>777</v>
      </c>
      <c r="N560" s="34" t="s">
        <v>2214</v>
      </c>
      <c r="O560" s="40" t="str">
        <f t="shared" si="66"/>
        <v>Екскаватор АТЕК 4321 №00310 КС</v>
      </c>
      <c r="P560" s="40" t="s">
        <v>2537</v>
      </c>
      <c r="Q560" s="40" t="s">
        <v>2538</v>
      </c>
      <c r="R560" s="40" t="s">
        <v>2539</v>
      </c>
      <c r="S560" s="27" t="str">
        <f>VLOOKUP(C560,'Список ТЗ'!$B$2:$E$457,4,FALSE)</f>
        <v>АТЕК-4321</v>
      </c>
      <c r="T560" s="27" t="str">
        <f>VLOOKUP(C560,'Список ТЗ'!$B$2:$E$457,2,FALSE)</f>
        <v>21275 АІ</v>
      </c>
      <c r="U560" s="27" t="str">
        <f>VLOOKUP(C560,'Список ТЗ'!$B$2:$E$457,3,FALSE)</f>
        <v>00310 КС</v>
      </c>
      <c r="V560" s="27">
        <f t="shared" si="69"/>
        <v>20</v>
      </c>
      <c r="W560" s="27">
        <f t="shared" si="70"/>
        <v>7</v>
      </c>
      <c r="X560" s="27" t="str">
        <f>VLOOKUP(C560,'Перелік до списання'!$B$2:$B$207,1,FALSE)</f>
        <v>СЕА-10400004356/000</v>
      </c>
    </row>
    <row r="561" spans="1:24" ht="21.95" customHeight="1" x14ac:dyDescent="0.2">
      <c r="A561" s="33">
        <v>4378</v>
      </c>
      <c r="B561" s="34" t="s">
        <v>188</v>
      </c>
      <c r="C561" s="35" t="s">
        <v>369</v>
      </c>
      <c r="D561" s="36">
        <v>104</v>
      </c>
      <c r="E561" s="34" t="s">
        <v>1947</v>
      </c>
      <c r="F561" s="35" t="s">
        <v>58</v>
      </c>
      <c r="G561" s="38">
        <v>1</v>
      </c>
      <c r="H561" s="37">
        <v>0.25</v>
      </c>
      <c r="I561" s="37">
        <v>0.75</v>
      </c>
      <c r="J561" s="39" t="s">
        <v>500</v>
      </c>
      <c r="K561" s="39" t="s">
        <v>65</v>
      </c>
      <c r="L561" s="36">
        <v>52</v>
      </c>
      <c r="M561" s="34" t="s">
        <v>777</v>
      </c>
      <c r="N561" s="34" t="s">
        <v>2214</v>
      </c>
      <c r="O561" s="40" t="str">
        <f t="shared" si="66"/>
        <v>ЕО_2629  экскаватор №01102 КС</v>
      </c>
      <c r="P561" s="40" t="s">
        <v>2540</v>
      </c>
      <c r="Q561" s="40" t="s">
        <v>2541</v>
      </c>
      <c r="R561" s="40" t="s">
        <v>2542</v>
      </c>
      <c r="S561" s="27" t="str">
        <f>VLOOKUP(C561,'Список ТЗ'!$B$2:$E$457,4,FALSE)</f>
        <v>ЕО-2629</v>
      </c>
      <c r="T561" s="27" t="str">
        <f>VLOOKUP(C561,'Список ТЗ'!$B$2:$E$457,2,FALSE)</f>
        <v>21318 АІ</v>
      </c>
      <c r="U561" s="27" t="str">
        <f>VLOOKUP(C561,'Список ТЗ'!$B$2:$E$457,3,FALSE)</f>
        <v>01102 КС</v>
      </c>
      <c r="V561" s="27">
        <f t="shared" si="69"/>
        <v>19</v>
      </c>
      <c r="W561" s="27">
        <f t="shared" si="70"/>
        <v>7</v>
      </c>
      <c r="X561" s="27" t="str">
        <f>VLOOKUP(C561,'Перелік до списання'!$B$2:$B$207,1,FALSE)</f>
        <v>СЕА-10400007693/000</v>
      </c>
    </row>
    <row r="562" spans="1:24" ht="21.95" customHeight="1" x14ac:dyDescent="0.2">
      <c r="A562" s="33">
        <v>4379</v>
      </c>
      <c r="B562" s="34" t="s">
        <v>189</v>
      </c>
      <c r="C562" s="35" t="s">
        <v>370</v>
      </c>
      <c r="D562" s="36">
        <v>104</v>
      </c>
      <c r="E562" s="34" t="s">
        <v>1947</v>
      </c>
      <c r="F562" s="35" t="s">
        <v>58</v>
      </c>
      <c r="G562" s="38">
        <v>1</v>
      </c>
      <c r="H562" s="37">
        <v>0.25</v>
      </c>
      <c r="I562" s="37">
        <v>0.75</v>
      </c>
      <c r="J562" s="39" t="s">
        <v>501</v>
      </c>
      <c r="K562" s="39" t="s">
        <v>65</v>
      </c>
      <c r="L562" s="36">
        <v>52</v>
      </c>
      <c r="M562" s="34" t="s">
        <v>777</v>
      </c>
      <c r="N562" s="34" t="s">
        <v>2214</v>
      </c>
      <c r="O562" s="40" t="str">
        <f t="shared" si="66"/>
        <v>ЕО-2628 экскаватор №01097 КС</v>
      </c>
      <c r="P562" s="40" t="s">
        <v>2543</v>
      </c>
      <c r="Q562" s="40" t="s">
        <v>2544</v>
      </c>
      <c r="R562" s="40" t="s">
        <v>2545</v>
      </c>
      <c r="S562" s="27" t="str">
        <f>VLOOKUP(C562,'Список ТЗ'!$B$2:$E$457,4,FALSE)</f>
        <v>ЕО-2628</v>
      </c>
      <c r="T562" s="27" t="str">
        <f>VLOOKUP(C562,'Список ТЗ'!$B$2:$E$457,2,FALSE)</f>
        <v>21316 АІ</v>
      </c>
      <c r="U562" s="27" t="str">
        <f>VLOOKUP(C562,'Список ТЗ'!$B$2:$E$457,3,FALSE)</f>
        <v>01097 КС</v>
      </c>
      <c r="V562" s="27">
        <f t="shared" si="69"/>
        <v>19</v>
      </c>
      <c r="W562" s="27">
        <f t="shared" si="70"/>
        <v>7</v>
      </c>
      <c r="X562" s="27" t="str">
        <f>VLOOKUP(C562,'Перелік до списання'!$B$2:$B$207,1,FALSE)</f>
        <v>СЕА-10400007704/000</v>
      </c>
    </row>
    <row r="563" spans="1:24" ht="21.95" customHeight="1" x14ac:dyDescent="0.2">
      <c r="A563" s="33">
        <v>4380</v>
      </c>
      <c r="B563" s="34" t="s">
        <v>190</v>
      </c>
      <c r="C563" s="35" t="s">
        <v>371</v>
      </c>
      <c r="D563" s="36">
        <v>104</v>
      </c>
      <c r="E563" s="34" t="s">
        <v>1947</v>
      </c>
      <c r="F563" s="35" t="s">
        <v>58</v>
      </c>
      <c r="G563" s="44">
        <v>75330</v>
      </c>
      <c r="H563" s="42">
        <v>38292.75</v>
      </c>
      <c r="I563" s="42">
        <v>37037.25</v>
      </c>
      <c r="J563" s="39" t="s">
        <v>443</v>
      </c>
      <c r="K563" s="39" t="s">
        <v>65</v>
      </c>
      <c r="L563" s="36">
        <v>52</v>
      </c>
      <c r="M563" s="34" t="s">
        <v>777</v>
      </c>
      <c r="N563" s="34" t="s">
        <v>2214</v>
      </c>
      <c r="O563" s="40" t="str">
        <f t="shared" si="66"/>
        <v>ЕО-2621 экскаватор №01096 КС</v>
      </c>
      <c r="P563" s="40" t="s">
        <v>2546</v>
      </c>
      <c r="Q563" s="40" t="s">
        <v>2547</v>
      </c>
      <c r="R563" s="40" t="s">
        <v>2548</v>
      </c>
      <c r="S563" s="27" t="str">
        <f>VLOOKUP(C563,'Список ТЗ'!$B$2:$E$457,4,FALSE)</f>
        <v>ЕО-2621 В-3</v>
      </c>
      <c r="T563" s="27" t="str">
        <f>VLOOKUP(C563,'Список ТЗ'!$B$2:$E$457,2,FALSE)</f>
        <v>21321 АІ</v>
      </c>
      <c r="U563" s="27" t="str">
        <f>VLOOKUP(C563,'Список ТЗ'!$B$2:$E$457,3,FALSE)</f>
        <v>01096 КС</v>
      </c>
      <c r="V563" s="27">
        <f t="shared" si="69"/>
        <v>19</v>
      </c>
      <c r="W563" s="27">
        <f t="shared" si="70"/>
        <v>7</v>
      </c>
      <c r="X563" s="27" t="str">
        <f>VLOOKUP(C563,'Перелік до списання'!$B$2:$B$207,1,FALSE)</f>
        <v>СЕА-10410000413/000</v>
      </c>
    </row>
    <row r="564" spans="1:24" ht="21.95" customHeight="1" x14ac:dyDescent="0.2">
      <c r="A564" s="33">
        <v>4381</v>
      </c>
      <c r="B564" s="34" t="s">
        <v>191</v>
      </c>
      <c r="C564" s="35" t="s">
        <v>372</v>
      </c>
      <c r="D564" s="36">
        <v>104</v>
      </c>
      <c r="E564" s="34" t="s">
        <v>1947</v>
      </c>
      <c r="F564" s="35" t="s">
        <v>58</v>
      </c>
      <c r="G564" s="38">
        <v>1</v>
      </c>
      <c r="H564" s="37">
        <v>0.25</v>
      </c>
      <c r="I564" s="37">
        <v>0.75</v>
      </c>
      <c r="J564" s="39" t="s">
        <v>502</v>
      </c>
      <c r="K564" s="39" t="s">
        <v>65</v>
      </c>
      <c r="L564" s="36">
        <v>52</v>
      </c>
      <c r="M564" s="34" t="s">
        <v>777</v>
      </c>
      <c r="N564" s="34" t="s">
        <v>2214</v>
      </c>
      <c r="O564" s="40" t="str">
        <f t="shared" si="66"/>
        <v>Автонавантажувач - 40814</v>
      </c>
      <c r="P564" s="40" t="s">
        <v>2549</v>
      </c>
      <c r="Q564" s="40" t="s">
        <v>2550</v>
      </c>
      <c r="R564" s="40">
        <v>0</v>
      </c>
      <c r="S564" s="27">
        <f>VLOOKUP(C564,'Список ТЗ'!$B$2:$E$457,4,FALSE)</f>
        <v>40814</v>
      </c>
      <c r="T564" s="27" t="str">
        <f>VLOOKUP(C564,'Список ТЗ'!$B$2:$E$457,2,FALSE)</f>
        <v>40814</v>
      </c>
      <c r="U564" s="27">
        <f>VLOOKUP(C564,'Список ТЗ'!$B$2:$E$457,3,FALSE)</f>
        <v>0</v>
      </c>
      <c r="V564" s="27">
        <f t="shared" ref="V564" si="71">SEARCH(Q564,P564)</f>
        <v>18</v>
      </c>
      <c r="W564" s="27">
        <f t="shared" si="70"/>
        <v>5</v>
      </c>
      <c r="X564" s="27" t="str">
        <f>VLOOKUP(C564,'Перелік до списання'!$B$2:$B$207,1,FALSE)</f>
        <v>СЕА-10410000421/000</v>
      </c>
    </row>
    <row r="565" spans="1:24" ht="21.95" customHeight="1" x14ac:dyDescent="0.2">
      <c r="A565" s="33">
        <v>4382</v>
      </c>
      <c r="B565" s="34" t="s">
        <v>192</v>
      </c>
      <c r="C565" s="35" t="s">
        <v>373</v>
      </c>
      <c r="D565" s="36">
        <v>104</v>
      </c>
      <c r="E565" s="34" t="s">
        <v>1947</v>
      </c>
      <c r="F565" s="35" t="s">
        <v>58</v>
      </c>
      <c r="G565" s="38">
        <v>1</v>
      </c>
      <c r="H565" s="37">
        <v>0.19</v>
      </c>
      <c r="I565" s="37">
        <v>0.81</v>
      </c>
      <c r="J565" s="39" t="s">
        <v>503</v>
      </c>
      <c r="K565" s="39" t="s">
        <v>65</v>
      </c>
      <c r="L565" s="36">
        <v>52</v>
      </c>
      <c r="M565" s="34" t="s">
        <v>777</v>
      </c>
      <c r="N565" s="34" t="s">
        <v>2214</v>
      </c>
      <c r="O565" s="40" t="str">
        <f t="shared" si="66"/>
        <v>Автокомпрессор ПКСД-5,25   №00323 КС</v>
      </c>
      <c r="P565" s="40" t="s">
        <v>2551</v>
      </c>
      <c r="Q565" s="40" t="s">
        <v>2552</v>
      </c>
      <c r="R565" s="40" t="s">
        <v>2553</v>
      </c>
      <c r="S565" s="27" t="str">
        <f>VLOOKUP(C565,'Список ТЗ'!$B$2:$E$457,4,FALSE)</f>
        <v>ПКСД-5,25</v>
      </c>
      <c r="T565" s="27" t="str">
        <f>VLOOKUP(C565,'Список ТЗ'!$B$2:$E$457,2,FALSE)</f>
        <v>21327 АІ</v>
      </c>
      <c r="U565" s="27" t="str">
        <f>VLOOKUP(C565,'Список ТЗ'!$B$2:$E$457,3,FALSE)</f>
        <v>00323 КС</v>
      </c>
      <c r="V565" s="27">
        <f t="shared" ref="V565:V580" si="72">SEARCH(R565,P565)</f>
        <v>25</v>
      </c>
      <c r="W565" s="27">
        <f t="shared" si="70"/>
        <v>7</v>
      </c>
      <c r="X565" s="27" t="str">
        <f>VLOOKUP(C565,'Перелік до списання'!$B$2:$B$207,1,FALSE)</f>
        <v>СЕА-10400007703/000</v>
      </c>
    </row>
    <row r="566" spans="1:24" ht="21.95" customHeight="1" x14ac:dyDescent="0.2">
      <c r="A566" s="33">
        <v>4383</v>
      </c>
      <c r="B566" s="34" t="s">
        <v>193</v>
      </c>
      <c r="C566" s="35" t="s">
        <v>374</v>
      </c>
      <c r="D566" s="36">
        <v>104</v>
      </c>
      <c r="E566" s="34" t="s">
        <v>1947</v>
      </c>
      <c r="F566" s="35" t="s">
        <v>58</v>
      </c>
      <c r="G566" s="38">
        <v>1</v>
      </c>
      <c r="H566" s="37">
        <v>0.25</v>
      </c>
      <c r="I566" s="37">
        <v>0.75</v>
      </c>
      <c r="J566" s="39" t="s">
        <v>443</v>
      </c>
      <c r="K566" s="39" t="s">
        <v>65</v>
      </c>
      <c r="L566" s="36">
        <v>52</v>
      </c>
      <c r="M566" s="34" t="s">
        <v>777</v>
      </c>
      <c r="N566" s="34" t="s">
        <v>2214</v>
      </c>
      <c r="O566" s="40" t="str">
        <f t="shared" si="66"/>
        <v>ЕО-2629 экскаватор №01099 КС</v>
      </c>
      <c r="P566" s="40" t="s">
        <v>2554</v>
      </c>
      <c r="Q566" s="40" t="s">
        <v>2555</v>
      </c>
      <c r="R566" s="40" t="s">
        <v>2556</v>
      </c>
      <c r="S566" s="27" t="str">
        <f>VLOOKUP(C566,'Список ТЗ'!$B$2:$E$457,4,FALSE)</f>
        <v>ЕО-2629</v>
      </c>
      <c r="T566" s="27" t="str">
        <f>VLOOKUP(C566,'Список ТЗ'!$B$2:$E$457,2,FALSE)</f>
        <v>21317 АІ</v>
      </c>
      <c r="U566" s="27" t="str">
        <f>VLOOKUP(C566,'Список ТЗ'!$B$2:$E$457,3,FALSE)</f>
        <v>01099 КС</v>
      </c>
      <c r="V566" s="27">
        <f t="shared" si="72"/>
        <v>19</v>
      </c>
      <c r="W566" s="27">
        <f t="shared" si="70"/>
        <v>7</v>
      </c>
      <c r="X566" s="27" t="str">
        <f>VLOOKUP(C566,'Перелік до списання'!$B$2:$B$207,1,FALSE)</f>
        <v>СЕА-10400101099/000</v>
      </c>
    </row>
    <row r="567" spans="1:24" ht="21.95" customHeight="1" x14ac:dyDescent="0.2">
      <c r="A567" s="33">
        <v>4384</v>
      </c>
      <c r="B567" s="34" t="s">
        <v>194</v>
      </c>
      <c r="C567" s="35" t="s">
        <v>375</v>
      </c>
      <c r="D567" s="36">
        <v>104</v>
      </c>
      <c r="E567" s="34" t="s">
        <v>1947</v>
      </c>
      <c r="F567" s="35" t="s">
        <v>58</v>
      </c>
      <c r="G567" s="38">
        <v>1</v>
      </c>
      <c r="H567" s="37">
        <v>0.25</v>
      </c>
      <c r="I567" s="37">
        <v>0.75</v>
      </c>
      <c r="J567" s="39" t="s">
        <v>499</v>
      </c>
      <c r="K567" s="39" t="s">
        <v>65</v>
      </c>
      <c r="L567" s="36">
        <v>52</v>
      </c>
      <c r="M567" s="34" t="s">
        <v>777</v>
      </c>
      <c r="N567" s="34" t="s">
        <v>2214</v>
      </c>
      <c r="O567" s="40" t="str">
        <f t="shared" si="66"/>
        <v>Екскаватор ЭО 2628 №00309 КС</v>
      </c>
      <c r="P567" s="40" t="s">
        <v>2557</v>
      </c>
      <c r="Q567" s="40" t="s">
        <v>2558</v>
      </c>
      <c r="R567" s="40" t="s">
        <v>2559</v>
      </c>
      <c r="S567" s="27" t="str">
        <f>VLOOKUP(C567,'Список ТЗ'!$B$2:$E$457,4,FALSE)</f>
        <v>ЕО-2628</v>
      </c>
      <c r="T567" s="27" t="str">
        <f>VLOOKUP(C567,'Список ТЗ'!$B$2:$E$457,2,FALSE)</f>
        <v>21298 АІ</v>
      </c>
      <c r="U567" s="27" t="str">
        <f>VLOOKUP(C567,'Список ТЗ'!$B$2:$E$457,3,FALSE)</f>
        <v>00309 КС</v>
      </c>
      <c r="V567" s="27">
        <f t="shared" si="72"/>
        <v>18</v>
      </c>
      <c r="W567" s="27">
        <f t="shared" si="70"/>
        <v>7</v>
      </c>
      <c r="X567" s="27" t="str">
        <f>VLOOKUP(C567,'Перелік до списання'!$B$2:$B$207,1,FALSE)</f>
        <v>СЕА-10400004361/000</v>
      </c>
    </row>
    <row r="568" spans="1:24" ht="21.95" customHeight="1" x14ac:dyDescent="0.2">
      <c r="A568" s="33">
        <v>4385</v>
      </c>
      <c r="B568" s="34" t="s">
        <v>195</v>
      </c>
      <c r="C568" s="35" t="s">
        <v>376</v>
      </c>
      <c r="D568" s="36">
        <v>104</v>
      </c>
      <c r="E568" s="34" t="s">
        <v>1947</v>
      </c>
      <c r="F568" s="35" t="s">
        <v>58</v>
      </c>
      <c r="G568" s="38">
        <v>1</v>
      </c>
      <c r="H568" s="37">
        <v>0.25</v>
      </c>
      <c r="I568" s="37">
        <v>0.75</v>
      </c>
      <c r="J568" s="39" t="s">
        <v>478</v>
      </c>
      <c r="K568" s="39" t="s">
        <v>65</v>
      </c>
      <c r="L568" s="36">
        <v>52</v>
      </c>
      <c r="M568" s="34" t="s">
        <v>777</v>
      </c>
      <c r="N568" s="34" t="s">
        <v>2214</v>
      </c>
      <c r="O568" s="40" t="str">
        <f t="shared" si="66"/>
        <v>Екскаватор ЭО 4321 №00318 КС</v>
      </c>
      <c r="P568" s="40" t="s">
        <v>2560</v>
      </c>
      <c r="Q568" s="40" t="s">
        <v>2561</v>
      </c>
      <c r="R568" s="40" t="s">
        <v>2562</v>
      </c>
      <c r="S568" s="27" t="str">
        <f>VLOOKUP(C568,'Список ТЗ'!$B$2:$E$457,4,FALSE)</f>
        <v>АТЕК-4321</v>
      </c>
      <c r="T568" s="27" t="str">
        <f>VLOOKUP(C568,'Список ТЗ'!$B$2:$E$457,2,FALSE)</f>
        <v>21323 АІ</v>
      </c>
      <c r="U568" s="27" t="str">
        <f>VLOOKUP(C568,'Список ТЗ'!$B$2:$E$457,3,FALSE)</f>
        <v>00318 КС</v>
      </c>
      <c r="V568" s="27">
        <f t="shared" si="72"/>
        <v>18</v>
      </c>
      <c r="W568" s="27">
        <f t="shared" si="70"/>
        <v>7</v>
      </c>
      <c r="X568" s="27" t="str">
        <f>VLOOKUP(C568,'Перелік до списання'!$B$2:$B$207,1,FALSE)</f>
        <v>СЕА-10400004394/000</v>
      </c>
    </row>
    <row r="569" spans="1:24" ht="21.95" customHeight="1" x14ac:dyDescent="0.2">
      <c r="A569" s="33">
        <v>4386</v>
      </c>
      <c r="B569" s="34" t="s">
        <v>196</v>
      </c>
      <c r="C569" s="35" t="s">
        <v>377</v>
      </c>
      <c r="D569" s="36">
        <v>104</v>
      </c>
      <c r="E569" s="34" t="s">
        <v>1947</v>
      </c>
      <c r="F569" s="35" t="s">
        <v>58</v>
      </c>
      <c r="G569" s="38">
        <v>1</v>
      </c>
      <c r="H569" s="37">
        <v>0.25</v>
      </c>
      <c r="I569" s="37">
        <v>0.75</v>
      </c>
      <c r="J569" s="39" t="s">
        <v>473</v>
      </c>
      <c r="K569" s="39" t="s">
        <v>65</v>
      </c>
      <c r="L569" s="36">
        <v>52</v>
      </c>
      <c r="M569" s="34" t="s">
        <v>777</v>
      </c>
      <c r="N569" s="34" t="s">
        <v>2214</v>
      </c>
      <c r="O569" s="40" t="str">
        <f t="shared" si="66"/>
        <v>Екскаватор АТЕК 4321 №00312 КС</v>
      </c>
      <c r="P569" s="40" t="s">
        <v>2563</v>
      </c>
      <c r="Q569" s="40" t="s">
        <v>2564</v>
      </c>
      <c r="R569" s="40" t="s">
        <v>2565</v>
      </c>
      <c r="S569" s="27" t="str">
        <f>VLOOKUP(C569,'Список ТЗ'!$B$2:$E$457,4,FALSE)</f>
        <v>АТЕК-4321</v>
      </c>
      <c r="T569" s="27" t="str">
        <f>VLOOKUP(C569,'Список ТЗ'!$B$2:$E$457,2,FALSE)</f>
        <v>21277 АІ</v>
      </c>
      <c r="U569" s="27" t="str">
        <f>VLOOKUP(C569,'Список ТЗ'!$B$2:$E$457,3,FALSE)</f>
        <v>00312 КС</v>
      </c>
      <c r="V569" s="27">
        <f t="shared" si="72"/>
        <v>20</v>
      </c>
      <c r="W569" s="27">
        <f t="shared" si="70"/>
        <v>7</v>
      </c>
      <c r="X569" s="27" t="str">
        <f>VLOOKUP(C569,'Перелік до списання'!$B$2:$B$207,1,FALSE)</f>
        <v>СЕА-10400004628/000</v>
      </c>
    </row>
    <row r="570" spans="1:24" ht="21.95" customHeight="1" x14ac:dyDescent="0.2">
      <c r="A570" s="33">
        <v>4387</v>
      </c>
      <c r="B570" s="34" t="s">
        <v>197</v>
      </c>
      <c r="C570" s="35" t="s">
        <v>378</v>
      </c>
      <c r="D570" s="36">
        <v>104</v>
      </c>
      <c r="E570" s="34" t="s">
        <v>1947</v>
      </c>
      <c r="F570" s="35" t="s">
        <v>58</v>
      </c>
      <c r="G570" s="38">
        <v>1</v>
      </c>
      <c r="H570" s="37">
        <v>0.25</v>
      </c>
      <c r="I570" s="37">
        <v>0.75</v>
      </c>
      <c r="J570" s="39" t="s">
        <v>473</v>
      </c>
      <c r="K570" s="39" t="s">
        <v>65</v>
      </c>
      <c r="L570" s="36">
        <v>52</v>
      </c>
      <c r="M570" s="34" t="s">
        <v>777</v>
      </c>
      <c r="N570" s="34" t="s">
        <v>2214</v>
      </c>
      <c r="O570" s="40" t="str">
        <f t="shared" si="66"/>
        <v>Екскаватор АТЕК 4321 №00313 КС</v>
      </c>
      <c r="P570" s="40" t="s">
        <v>2566</v>
      </c>
      <c r="Q570" s="40" t="s">
        <v>2567</v>
      </c>
      <c r="R570" s="40" t="s">
        <v>2568</v>
      </c>
      <c r="S570" s="27" t="str">
        <f>VLOOKUP(C570,'Список ТЗ'!$B$2:$E$457,4,FALSE)</f>
        <v>АТЕК-4321</v>
      </c>
      <c r="T570" s="27" t="str">
        <f>VLOOKUP(C570,'Список ТЗ'!$B$2:$E$457,2,FALSE)</f>
        <v>21324 АІ</v>
      </c>
      <c r="U570" s="27" t="str">
        <f>VLOOKUP(C570,'Список ТЗ'!$B$2:$E$457,3,FALSE)</f>
        <v>00313 КС</v>
      </c>
      <c r="V570" s="27">
        <f t="shared" si="72"/>
        <v>20</v>
      </c>
      <c r="W570" s="27">
        <f t="shared" si="70"/>
        <v>7</v>
      </c>
      <c r="X570" s="27" t="str">
        <f>VLOOKUP(C570,'Перелік до списання'!$B$2:$B$207,1,FALSE)</f>
        <v>СЕА-10400004629/000</v>
      </c>
    </row>
    <row r="571" spans="1:24" ht="21.95" customHeight="1" x14ac:dyDescent="0.2">
      <c r="A571" s="33">
        <v>4388</v>
      </c>
      <c r="B571" s="34" t="s">
        <v>198</v>
      </c>
      <c r="C571" s="35" t="s">
        <v>379</v>
      </c>
      <c r="D571" s="36">
        <v>104</v>
      </c>
      <c r="E571" s="34" t="s">
        <v>1947</v>
      </c>
      <c r="F571" s="35" t="s">
        <v>58</v>
      </c>
      <c r="G571" s="38">
        <v>1</v>
      </c>
      <c r="H571" s="37">
        <v>0.25</v>
      </c>
      <c r="I571" s="37">
        <v>0.75</v>
      </c>
      <c r="J571" s="39" t="s">
        <v>473</v>
      </c>
      <c r="K571" s="39" t="s">
        <v>65</v>
      </c>
      <c r="L571" s="36">
        <v>52</v>
      </c>
      <c r="M571" s="34" t="s">
        <v>777</v>
      </c>
      <c r="N571" s="34" t="s">
        <v>2214</v>
      </c>
      <c r="O571" s="40" t="str">
        <f t="shared" si="66"/>
        <v>Екскаватор АТЕК 881 №00317 КС</v>
      </c>
      <c r="P571" s="40" t="s">
        <v>2569</v>
      </c>
      <c r="Q571" s="40" t="s">
        <v>2570</v>
      </c>
      <c r="R571" s="40" t="s">
        <v>2571</v>
      </c>
      <c r="S571" s="27" t="str">
        <f>VLOOKUP(C571,'Список ТЗ'!$B$2:$E$457,4,FALSE)</f>
        <v>АТЕК-881</v>
      </c>
      <c r="T571" s="27" t="str">
        <f>VLOOKUP(C571,'Список ТЗ'!$B$2:$E$457,2,FALSE)</f>
        <v>21279 АІ</v>
      </c>
      <c r="U571" s="27" t="str">
        <f>VLOOKUP(C571,'Список ТЗ'!$B$2:$E$457,3,FALSE)</f>
        <v>00317 КС</v>
      </c>
      <c r="V571" s="27">
        <f t="shared" si="72"/>
        <v>19</v>
      </c>
      <c r="W571" s="27">
        <f t="shared" si="70"/>
        <v>7</v>
      </c>
      <c r="X571" s="27" t="str">
        <f>VLOOKUP(C571,'Перелік до списання'!$B$2:$B$207,1,FALSE)</f>
        <v>СЕА-10400004640/000</v>
      </c>
    </row>
    <row r="572" spans="1:24" ht="21.95" customHeight="1" x14ac:dyDescent="0.2">
      <c r="A572" s="33">
        <v>4389</v>
      </c>
      <c r="B572" s="34" t="s">
        <v>199</v>
      </c>
      <c r="C572" s="35" t="s">
        <v>380</v>
      </c>
      <c r="D572" s="36">
        <v>104</v>
      </c>
      <c r="E572" s="34" t="s">
        <v>1947</v>
      </c>
      <c r="F572" s="35" t="s">
        <v>58</v>
      </c>
      <c r="G572" s="38">
        <v>1</v>
      </c>
      <c r="H572" s="37">
        <v>0.25</v>
      </c>
      <c r="I572" s="37">
        <v>0.75</v>
      </c>
      <c r="J572" s="39" t="s">
        <v>473</v>
      </c>
      <c r="K572" s="39" t="s">
        <v>65</v>
      </c>
      <c r="L572" s="36">
        <v>52</v>
      </c>
      <c r="M572" s="34" t="s">
        <v>777</v>
      </c>
      <c r="N572" s="34" t="s">
        <v>2214</v>
      </c>
      <c r="O572" s="40" t="str">
        <f t="shared" si="66"/>
        <v>Екскаватор ЭО 4321 №00314 КС</v>
      </c>
      <c r="P572" s="40" t="s">
        <v>2572</v>
      </c>
      <c r="Q572" s="40" t="s">
        <v>2573</v>
      </c>
      <c r="R572" s="40" t="s">
        <v>2574</v>
      </c>
      <c r="S572" s="27" t="str">
        <f>VLOOKUP(C572,'Список ТЗ'!$B$2:$E$457,4,FALSE)</f>
        <v>АТЕК-4321</v>
      </c>
      <c r="T572" s="27" t="str">
        <f>VLOOKUP(C572,'Список ТЗ'!$B$2:$E$457,2,FALSE)</f>
        <v>21276 АІ</v>
      </c>
      <c r="U572" s="27" t="str">
        <f>VLOOKUP(C572,'Список ТЗ'!$B$2:$E$457,3,FALSE)</f>
        <v>00314 КС</v>
      </c>
      <c r="V572" s="27">
        <f t="shared" si="72"/>
        <v>18</v>
      </c>
      <c r="W572" s="27">
        <f t="shared" si="70"/>
        <v>7</v>
      </c>
      <c r="X572" s="27" t="str">
        <f>VLOOKUP(C572,'Перелік до списання'!$B$2:$B$207,1,FALSE)</f>
        <v>СЕА-10400004645/000</v>
      </c>
    </row>
    <row r="573" spans="1:24" ht="21.95" customHeight="1" x14ac:dyDescent="0.2">
      <c r="A573" s="33">
        <v>4390</v>
      </c>
      <c r="B573" s="34" t="s">
        <v>200</v>
      </c>
      <c r="C573" s="35" t="s">
        <v>381</v>
      </c>
      <c r="D573" s="36">
        <v>104</v>
      </c>
      <c r="E573" s="34" t="s">
        <v>1947</v>
      </c>
      <c r="F573" s="35" t="s">
        <v>58</v>
      </c>
      <c r="G573" s="38">
        <v>1</v>
      </c>
      <c r="H573" s="37">
        <v>0.25</v>
      </c>
      <c r="I573" s="37">
        <v>0.75</v>
      </c>
      <c r="J573" s="39" t="s">
        <v>472</v>
      </c>
      <c r="K573" s="39" t="s">
        <v>65</v>
      </c>
      <c r="L573" s="36">
        <v>52</v>
      </c>
      <c r="M573" s="34" t="s">
        <v>777</v>
      </c>
      <c r="N573" s="34" t="s">
        <v>2214</v>
      </c>
      <c r="O573" s="40" t="str">
        <f t="shared" si="66"/>
        <v>Екскаватор ЭО 2621 №00306 КС</v>
      </c>
      <c r="P573" s="40" t="s">
        <v>2575</v>
      </c>
      <c r="Q573" s="40" t="s">
        <v>2576</v>
      </c>
      <c r="R573" s="40" t="s">
        <v>2577</v>
      </c>
      <c r="S573" s="27" t="str">
        <f>VLOOKUP(C573,'Список ТЗ'!$B$2:$E$457,4,FALSE)</f>
        <v>ЕО-2621</v>
      </c>
      <c r="T573" s="27" t="str">
        <f>VLOOKUP(C573,'Список ТЗ'!$B$2:$E$457,2,FALSE)</f>
        <v>21290 АІ</v>
      </c>
      <c r="U573" s="27" t="str">
        <f>VLOOKUP(C573,'Список ТЗ'!$B$2:$E$457,3,FALSE)</f>
        <v>00306 КС</v>
      </c>
      <c r="V573" s="27">
        <f t="shared" si="72"/>
        <v>18</v>
      </c>
      <c r="W573" s="27">
        <f t="shared" si="70"/>
        <v>7</v>
      </c>
      <c r="X573" s="27" t="str">
        <f>VLOOKUP(C573,'Перелік до списання'!$B$2:$B$207,1,FALSE)</f>
        <v>СЕА-10400004669/001</v>
      </c>
    </row>
    <row r="574" spans="1:24" ht="21.95" customHeight="1" x14ac:dyDescent="0.2">
      <c r="A574" s="33">
        <v>4391</v>
      </c>
      <c r="B574" s="34" t="s">
        <v>201</v>
      </c>
      <c r="C574" s="35" t="s">
        <v>382</v>
      </c>
      <c r="D574" s="36">
        <v>104</v>
      </c>
      <c r="E574" s="34" t="s">
        <v>1947</v>
      </c>
      <c r="F574" s="35" t="s">
        <v>58</v>
      </c>
      <c r="G574" s="38">
        <v>1</v>
      </c>
      <c r="H574" s="37">
        <v>0.25</v>
      </c>
      <c r="I574" s="37">
        <v>0.75</v>
      </c>
      <c r="J574" s="39" t="s">
        <v>472</v>
      </c>
      <c r="K574" s="39" t="s">
        <v>65</v>
      </c>
      <c r="L574" s="36">
        <v>52</v>
      </c>
      <c r="M574" s="34" t="s">
        <v>777</v>
      </c>
      <c r="N574" s="34" t="s">
        <v>2214</v>
      </c>
      <c r="O574" s="40" t="str">
        <f t="shared" si="66"/>
        <v>Екскаватор ЭО 4321 №00316 КС</v>
      </c>
      <c r="P574" s="40" t="s">
        <v>2578</v>
      </c>
      <c r="Q574" s="40" t="s">
        <v>2579</v>
      </c>
      <c r="R574" s="40" t="s">
        <v>2580</v>
      </c>
      <c r="S574" s="27" t="str">
        <f>VLOOKUP(C574,'Список ТЗ'!$B$2:$E$457,4,FALSE)</f>
        <v>АТЕК-4321</v>
      </c>
      <c r="T574" s="27" t="str">
        <f>VLOOKUP(C574,'Список ТЗ'!$B$2:$E$457,2,FALSE)</f>
        <v>21280 АІ</v>
      </c>
      <c r="U574" s="27" t="str">
        <f>VLOOKUP(C574,'Список ТЗ'!$B$2:$E$457,3,FALSE)</f>
        <v>00316 КС</v>
      </c>
      <c r="V574" s="27">
        <f t="shared" si="72"/>
        <v>18</v>
      </c>
      <c r="W574" s="27">
        <f t="shared" si="70"/>
        <v>7</v>
      </c>
      <c r="X574" s="27" t="str">
        <f>VLOOKUP(C574,'Перелік до списання'!$B$2:$B$207,1,FALSE)</f>
        <v>СЕА-10400004675/000</v>
      </c>
    </row>
    <row r="575" spans="1:24" ht="21.95" customHeight="1" x14ac:dyDescent="0.2">
      <c r="A575" s="33">
        <v>4392</v>
      </c>
      <c r="B575" s="34" t="s">
        <v>202</v>
      </c>
      <c r="C575" s="35" t="s">
        <v>383</v>
      </c>
      <c r="D575" s="36">
        <v>104</v>
      </c>
      <c r="E575" s="34" t="s">
        <v>1947</v>
      </c>
      <c r="F575" s="35" t="s">
        <v>58</v>
      </c>
      <c r="G575" s="38">
        <v>1</v>
      </c>
      <c r="H575" s="37">
        <v>0.25</v>
      </c>
      <c r="I575" s="37">
        <v>0.75</v>
      </c>
      <c r="J575" s="39" t="s">
        <v>482</v>
      </c>
      <c r="K575" s="39" t="s">
        <v>65</v>
      </c>
      <c r="L575" s="36">
        <v>52</v>
      </c>
      <c r="M575" s="34" t="s">
        <v>777</v>
      </c>
      <c r="N575" s="34" t="s">
        <v>2214</v>
      </c>
      <c r="O575" s="40" t="str">
        <f t="shared" si="66"/>
        <v>Екскаватор АТЕК 999 №00902 КС</v>
      </c>
      <c r="P575" s="40" t="s">
        <v>2581</v>
      </c>
      <c r="Q575" s="40" t="s">
        <v>2582</v>
      </c>
      <c r="R575" s="40" t="s">
        <v>2583</v>
      </c>
      <c r="S575" s="27" t="str">
        <f>VLOOKUP(C575,'Список ТЗ'!$B$2:$E$457,4,FALSE)</f>
        <v>АТЕК-999</v>
      </c>
      <c r="T575" s="27" t="str">
        <f>VLOOKUP(C575,'Список ТЗ'!$B$2:$E$457,2,FALSE)</f>
        <v>21429 АІ</v>
      </c>
      <c r="U575" s="27" t="str">
        <f>VLOOKUP(C575,'Список ТЗ'!$B$2:$E$457,3,FALSE)</f>
        <v>00902 КС</v>
      </c>
      <c r="V575" s="27">
        <f t="shared" si="72"/>
        <v>19</v>
      </c>
      <c r="W575" s="27">
        <f t="shared" si="70"/>
        <v>7</v>
      </c>
      <c r="X575" s="27" t="str">
        <f>VLOOKUP(C575,'Перелік до списання'!$B$2:$B$207,1,FALSE)</f>
        <v>СЕА-10400401214/000</v>
      </c>
    </row>
    <row r="576" spans="1:24" ht="21.95" customHeight="1" x14ac:dyDescent="0.2">
      <c r="A576" s="33">
        <v>4393</v>
      </c>
      <c r="B576" s="34" t="s">
        <v>203</v>
      </c>
      <c r="C576" s="35" t="s">
        <v>384</v>
      </c>
      <c r="D576" s="36">
        <v>104</v>
      </c>
      <c r="E576" s="34" t="s">
        <v>1947</v>
      </c>
      <c r="F576" s="35" t="s">
        <v>58</v>
      </c>
      <c r="G576" s="38">
        <v>1</v>
      </c>
      <c r="H576" s="37">
        <v>0.25</v>
      </c>
      <c r="I576" s="37">
        <v>0.75</v>
      </c>
      <c r="J576" s="39" t="s">
        <v>469</v>
      </c>
      <c r="K576" s="39" t="s">
        <v>65</v>
      </c>
      <c r="L576" s="36">
        <v>52</v>
      </c>
      <c r="M576" s="34" t="s">
        <v>777</v>
      </c>
      <c r="N576" s="34" t="s">
        <v>2214</v>
      </c>
      <c r="O576" s="40" t="str">
        <f t="shared" si="66"/>
        <v>Екскаватор ЭО 2624 №00219 КС</v>
      </c>
      <c r="P576" s="40" t="s">
        <v>2584</v>
      </c>
      <c r="Q576" s="40" t="s">
        <v>2585</v>
      </c>
      <c r="R576" s="40" t="s">
        <v>2586</v>
      </c>
      <c r="S576" s="27" t="str">
        <f>VLOOKUP(C576,'Список ТЗ'!$B$2:$E$457,4,FALSE)</f>
        <v>ЕО-2624</v>
      </c>
      <c r="T576" s="27" t="str">
        <f>VLOOKUP(C576,'Список ТЗ'!$B$2:$E$457,2,FALSE)</f>
        <v>21293 АІ</v>
      </c>
      <c r="U576" s="27" t="str">
        <f>VLOOKUP(C576,'Список ТЗ'!$B$2:$E$457,3,FALSE)</f>
        <v>00219 КС</v>
      </c>
      <c r="V576" s="27">
        <f t="shared" si="72"/>
        <v>18</v>
      </c>
      <c r="W576" s="27">
        <f t="shared" si="70"/>
        <v>7</v>
      </c>
      <c r="X576" s="27" t="str">
        <f>VLOOKUP(C576,'Перелік до списання'!$B$2:$B$207,1,FALSE)</f>
        <v>СЕА-10400306693/000</v>
      </c>
    </row>
    <row r="577" spans="1:24" ht="21.95" customHeight="1" x14ac:dyDescent="0.2">
      <c r="A577" s="33">
        <v>4394</v>
      </c>
      <c r="B577" s="34" t="s">
        <v>204</v>
      </c>
      <c r="C577" s="35" t="s">
        <v>385</v>
      </c>
      <c r="D577" s="36">
        <v>104</v>
      </c>
      <c r="E577" s="34" t="s">
        <v>1947</v>
      </c>
      <c r="F577" s="35" t="s">
        <v>58</v>
      </c>
      <c r="G577" s="38">
        <v>1</v>
      </c>
      <c r="H577" s="37">
        <v>0.25</v>
      </c>
      <c r="I577" s="37">
        <v>0.75</v>
      </c>
      <c r="J577" s="39" t="s">
        <v>469</v>
      </c>
      <c r="K577" s="39" t="s">
        <v>65</v>
      </c>
      <c r="L577" s="36">
        <v>52</v>
      </c>
      <c r="M577" s="34" t="s">
        <v>777</v>
      </c>
      <c r="N577" s="34" t="s">
        <v>2214</v>
      </c>
      <c r="O577" s="40" t="str">
        <f t="shared" si="66"/>
        <v>Екскаватор ЭО 2625 №00992 КС</v>
      </c>
      <c r="P577" s="40" t="s">
        <v>2587</v>
      </c>
      <c r="Q577" s="40" t="s">
        <v>2588</v>
      </c>
      <c r="R577" s="40" t="s">
        <v>2589</v>
      </c>
      <c r="S577" s="27" t="str">
        <f>VLOOKUP(C577,'Список ТЗ'!$B$2:$E$457,4,FALSE)</f>
        <v>ЕО-2625</v>
      </c>
      <c r="T577" s="27" t="str">
        <f>VLOOKUP(C577,'Список ТЗ'!$B$2:$E$457,2,FALSE)</f>
        <v>21315 АІ</v>
      </c>
      <c r="U577" s="27" t="str">
        <f>VLOOKUP(C577,'Список ТЗ'!$B$2:$E$457,3,FALSE)</f>
        <v>00992 КС</v>
      </c>
      <c r="V577" s="27">
        <f t="shared" si="72"/>
        <v>18</v>
      </c>
      <c r="W577" s="27">
        <f t="shared" si="70"/>
        <v>7</v>
      </c>
      <c r="X577" s="27" t="str">
        <f>VLOOKUP(C577,'Перелік до списання'!$B$2:$B$207,1,FALSE)</f>
        <v>СЕА-10400104356/000</v>
      </c>
    </row>
    <row r="578" spans="1:24" ht="21.95" customHeight="1" x14ac:dyDescent="0.2">
      <c r="A578" s="33">
        <v>4395</v>
      </c>
      <c r="B578" s="34" t="s">
        <v>205</v>
      </c>
      <c r="C578" s="35" t="s">
        <v>386</v>
      </c>
      <c r="D578" s="36">
        <v>104</v>
      </c>
      <c r="E578" s="34" t="s">
        <v>1947</v>
      </c>
      <c r="F578" s="35" t="s">
        <v>58</v>
      </c>
      <c r="G578" s="38">
        <v>1</v>
      </c>
      <c r="H578" s="37">
        <v>0.25</v>
      </c>
      <c r="I578" s="37">
        <v>0.75</v>
      </c>
      <c r="J578" s="39" t="s">
        <v>504</v>
      </c>
      <c r="K578" s="39" t="s">
        <v>65</v>
      </c>
      <c r="L578" s="36">
        <v>52</v>
      </c>
      <c r="M578" s="34" t="s">
        <v>777</v>
      </c>
      <c r="N578" s="34" t="s">
        <v>2214</v>
      </c>
      <c r="O578" s="40" t="str">
        <f t="shared" si="66"/>
        <v>Екскаватор ЭО 2621 №00148 КС</v>
      </c>
      <c r="P578" s="40" t="s">
        <v>2590</v>
      </c>
      <c r="Q578" s="40" t="s">
        <v>2591</v>
      </c>
      <c r="R578" s="40" t="s">
        <v>2592</v>
      </c>
      <c r="S578" s="27" t="str">
        <f>VLOOKUP(C578,'Список ТЗ'!$B$2:$E$457,4,FALSE)</f>
        <v>ЕО-2621</v>
      </c>
      <c r="T578" s="27" t="str">
        <f>VLOOKUP(C578,'Список ТЗ'!$B$2:$E$457,2,FALSE)</f>
        <v>21292 АІ</v>
      </c>
      <c r="U578" s="27" t="str">
        <f>VLOOKUP(C578,'Список ТЗ'!$B$2:$E$457,3,FALSE)</f>
        <v>00148 КС</v>
      </c>
      <c r="V578" s="27">
        <f t="shared" si="72"/>
        <v>18</v>
      </c>
      <c r="W578" s="27">
        <f t="shared" si="70"/>
        <v>7</v>
      </c>
      <c r="X578" s="27" t="str">
        <f>VLOOKUP(C578,'Перелік до списання'!$B$2:$B$207,1,FALSE)</f>
        <v>СЕА-10400501895/000</v>
      </c>
    </row>
    <row r="579" spans="1:24" ht="21.95" customHeight="1" x14ac:dyDescent="0.2">
      <c r="A579" s="33">
        <v>4396</v>
      </c>
      <c r="B579" s="34" t="s">
        <v>206</v>
      </c>
      <c r="C579" s="35" t="s">
        <v>387</v>
      </c>
      <c r="D579" s="36">
        <v>104</v>
      </c>
      <c r="E579" s="34" t="s">
        <v>1947</v>
      </c>
      <c r="F579" s="35" t="s">
        <v>58</v>
      </c>
      <c r="G579" s="38">
        <v>1</v>
      </c>
      <c r="H579" s="37">
        <v>0.25</v>
      </c>
      <c r="I579" s="37">
        <v>0.75</v>
      </c>
      <c r="J579" s="39" t="s">
        <v>505</v>
      </c>
      <c r="K579" s="39" t="s">
        <v>65</v>
      </c>
      <c r="L579" s="36">
        <v>52</v>
      </c>
      <c r="M579" s="34" t="s">
        <v>777</v>
      </c>
      <c r="N579" s="34" t="s">
        <v>2214</v>
      </c>
      <c r="O579" s="40" t="str">
        <f t="shared" si="66"/>
        <v>Екскаватор АТЕК 881 №00315 КС</v>
      </c>
      <c r="P579" s="40" t="s">
        <v>2593</v>
      </c>
      <c r="Q579" s="40" t="s">
        <v>2594</v>
      </c>
      <c r="R579" s="40" t="s">
        <v>2595</v>
      </c>
      <c r="S579" s="27" t="str">
        <f>VLOOKUP(C579,'Список ТЗ'!$B$2:$E$457,4,FALSE)</f>
        <v>АТЕК-881</v>
      </c>
      <c r="T579" s="27" t="str">
        <f>VLOOKUP(C579,'Список ТЗ'!$B$2:$E$457,2,FALSE)</f>
        <v>21278 АІ</v>
      </c>
      <c r="U579" s="27" t="str">
        <f>VLOOKUP(C579,'Список ТЗ'!$B$2:$E$457,3,FALSE)</f>
        <v>00315 КС</v>
      </c>
      <c r="V579" s="27">
        <f t="shared" si="72"/>
        <v>19</v>
      </c>
      <c r="W579" s="27">
        <f t="shared" si="70"/>
        <v>7</v>
      </c>
      <c r="X579" s="27" t="str">
        <f>VLOOKUP(C579,'Перелік до списання'!$B$2:$B$207,1,FALSE)</f>
        <v>СЕА-10400005008/000</v>
      </c>
    </row>
    <row r="580" spans="1:24" ht="21.95" customHeight="1" x14ac:dyDescent="0.2">
      <c r="A580" s="33">
        <v>4397</v>
      </c>
      <c r="B580" s="34" t="s">
        <v>207</v>
      </c>
      <c r="C580" s="35" t="s">
        <v>388</v>
      </c>
      <c r="D580" s="36">
        <v>104</v>
      </c>
      <c r="E580" s="34" t="s">
        <v>1947</v>
      </c>
      <c r="F580" s="35" t="s">
        <v>58</v>
      </c>
      <c r="G580" s="38">
        <v>1</v>
      </c>
      <c r="H580" s="37">
        <v>0.25</v>
      </c>
      <c r="I580" s="37">
        <v>0.75</v>
      </c>
      <c r="J580" s="39" t="s">
        <v>506</v>
      </c>
      <c r="K580" s="39" t="s">
        <v>65</v>
      </c>
      <c r="L580" s="36">
        <v>52</v>
      </c>
      <c r="M580" s="34" t="s">
        <v>777</v>
      </c>
      <c r="N580" s="34" t="s">
        <v>2214</v>
      </c>
      <c r="O580" s="40" t="str">
        <f t="shared" si="66"/>
        <v>Екскаватор АТЕК 881 №02507 КС</v>
      </c>
      <c r="P580" s="40" t="s">
        <v>2596</v>
      </c>
      <c r="Q580" s="40" t="s">
        <v>2597</v>
      </c>
      <c r="R580" s="40" t="s">
        <v>2598</v>
      </c>
      <c r="S580" s="27" t="str">
        <f>VLOOKUP(C580,'Список ТЗ'!$B$2:$E$457,4,FALSE)</f>
        <v>АТЕК-881</v>
      </c>
      <c r="T580" s="27" t="str">
        <f>VLOOKUP(C580,'Список ТЗ'!$B$2:$E$457,2,FALSE)</f>
        <v>21322 АІ</v>
      </c>
      <c r="U580" s="27" t="str">
        <f>VLOOKUP(C580,'Список ТЗ'!$B$2:$E$457,3,FALSE)</f>
        <v>02507 КС</v>
      </c>
      <c r="V580" s="27">
        <f t="shared" si="72"/>
        <v>19</v>
      </c>
      <c r="W580" s="27">
        <f t="shared" si="70"/>
        <v>7</v>
      </c>
      <c r="X580" s="27" t="str">
        <f>VLOOKUP(C580,'Перелік до списання'!$B$2:$B$207,1,FALSE)</f>
        <v>СЕА-10400006247/000</v>
      </c>
    </row>
    <row r="581" spans="1:24" ht="11.1" customHeight="1" x14ac:dyDescent="0.2">
      <c r="A581" s="33">
        <v>4398</v>
      </c>
      <c r="B581" s="34" t="s">
        <v>208</v>
      </c>
      <c r="C581" s="35" t="s">
        <v>389</v>
      </c>
      <c r="D581" s="36">
        <v>104</v>
      </c>
      <c r="E581" s="34" t="s">
        <v>1947</v>
      </c>
      <c r="F581" s="35" t="s">
        <v>58</v>
      </c>
      <c r="G581" s="37">
        <v>22.51</v>
      </c>
      <c r="H581" s="37">
        <v>4.09</v>
      </c>
      <c r="I581" s="37">
        <v>18.420000000000002</v>
      </c>
      <c r="J581" s="39" t="s">
        <v>62</v>
      </c>
      <c r="K581" s="39" t="s">
        <v>65</v>
      </c>
      <c r="L581" s="36">
        <v>52</v>
      </c>
      <c r="M581" s="34" t="s">
        <v>777</v>
      </c>
      <c r="N581" s="34" t="s">
        <v>2214</v>
      </c>
      <c r="O581" s="40" t="str">
        <f t="shared" si="66"/>
        <v>Тележка гидравлическая</v>
      </c>
      <c r="P581" s="40" t="s">
        <v>2599</v>
      </c>
      <c r="Q581" s="40" t="e">
        <v>#N/A</v>
      </c>
      <c r="R581" s="40" t="e">
        <v>#N/A</v>
      </c>
      <c r="S581" s="27" t="e">
        <f>VLOOKUP(C581,'Список ТЗ'!$B$2:$B$457,1,FALSE)</f>
        <v>#N/A</v>
      </c>
      <c r="T581" s="27" t="e">
        <f>VLOOKUP(C581,'Список ТЗ'!$B$2:$E$457,2,FALSE)</f>
        <v>#N/A</v>
      </c>
      <c r="U581" s="27" t="e">
        <f>VLOOKUP(C581,'Список ТЗ'!$B$2:$E$457,3,FALSE)</f>
        <v>#N/A</v>
      </c>
      <c r="X581" s="27" t="str">
        <f>VLOOKUP(C581,'Перелік до списання'!$B$2:$B$207,1,FALSE)</f>
        <v>СЕА-10400000102/000</v>
      </c>
    </row>
    <row r="582" spans="1:24" ht="11.1" customHeight="1" x14ac:dyDescent="0.2">
      <c r="A582" s="33">
        <v>4399</v>
      </c>
      <c r="B582" s="34" t="s">
        <v>183</v>
      </c>
      <c r="C582" s="35" t="s">
        <v>390</v>
      </c>
      <c r="D582" s="36">
        <v>104</v>
      </c>
      <c r="E582" s="34" t="s">
        <v>1947</v>
      </c>
      <c r="F582" s="35" t="s">
        <v>58</v>
      </c>
      <c r="G582" s="37">
        <v>20.45</v>
      </c>
      <c r="H582" s="37">
        <v>5.36</v>
      </c>
      <c r="I582" s="37">
        <v>15.09</v>
      </c>
      <c r="J582" s="39" t="s">
        <v>482</v>
      </c>
      <c r="K582" s="39" t="s">
        <v>65</v>
      </c>
      <c r="L582" s="36">
        <v>52</v>
      </c>
      <c r="M582" s="34" t="s">
        <v>777</v>
      </c>
      <c r="N582" s="34" t="s">
        <v>2214</v>
      </c>
      <c r="O582" s="40" t="str">
        <f t="shared" ref="O582:O645" si="73">B582</f>
        <v>щит пожарный</v>
      </c>
      <c r="P582" s="40" t="s">
        <v>2528</v>
      </c>
      <c r="Q582" s="40" t="e">
        <v>#N/A</v>
      </c>
      <c r="R582" s="40" t="e">
        <v>#N/A</v>
      </c>
      <c r="S582" s="27" t="e">
        <f>VLOOKUP(C582,'Список ТЗ'!$B$2:$B$457,1,FALSE)</f>
        <v>#N/A</v>
      </c>
      <c r="T582" s="27" t="e">
        <f>VLOOKUP(C582,'Список ТЗ'!$B$2:$E$457,2,FALSE)</f>
        <v>#N/A</v>
      </c>
      <c r="U582" s="27" t="e">
        <f>VLOOKUP(C582,'Список ТЗ'!$B$2:$E$457,3,FALSE)</f>
        <v>#N/A</v>
      </c>
      <c r="X582" s="27" t="str">
        <f>VLOOKUP(C582,'Перелік до списання'!$B$2:$B$207,1,FALSE)</f>
        <v>СЕА-10400000101/000</v>
      </c>
    </row>
    <row r="583" spans="1:24" ht="11.1" customHeight="1" x14ac:dyDescent="0.2">
      <c r="A583" s="33">
        <v>4400</v>
      </c>
      <c r="B583" s="34" t="s">
        <v>209</v>
      </c>
      <c r="C583" s="35" t="s">
        <v>391</v>
      </c>
      <c r="D583" s="36">
        <v>104</v>
      </c>
      <c r="E583" s="34" t="s">
        <v>1947</v>
      </c>
      <c r="F583" s="35" t="s">
        <v>58</v>
      </c>
      <c r="G583" s="37">
        <v>143.01</v>
      </c>
      <c r="H583" s="37">
        <v>37.549999999999997</v>
      </c>
      <c r="I583" s="37">
        <v>105.46</v>
      </c>
      <c r="J583" s="39" t="s">
        <v>482</v>
      </c>
      <c r="K583" s="39" t="s">
        <v>65</v>
      </c>
      <c r="L583" s="36">
        <v>52</v>
      </c>
      <c r="M583" s="34" t="s">
        <v>777</v>
      </c>
      <c r="N583" s="34" t="s">
        <v>2214</v>
      </c>
      <c r="O583" s="40" t="str">
        <f t="shared" si="73"/>
        <v>Подъемник</v>
      </c>
      <c r="P583" s="40" t="s">
        <v>209</v>
      </c>
      <c r="Q583" s="40" t="e">
        <v>#N/A</v>
      </c>
      <c r="R583" s="40" t="e">
        <v>#N/A</v>
      </c>
      <c r="S583" s="27" t="e">
        <f>VLOOKUP(C583,'Список ТЗ'!$B$2:$B$457,1,FALSE)</f>
        <v>#N/A</v>
      </c>
      <c r="T583" s="27" t="e">
        <f>VLOOKUP(C583,'Список ТЗ'!$B$2:$E$457,2,FALSE)</f>
        <v>#N/A</v>
      </c>
      <c r="U583" s="27" t="e">
        <f>VLOOKUP(C583,'Список ТЗ'!$B$2:$E$457,3,FALSE)</f>
        <v>#N/A</v>
      </c>
      <c r="X583" s="27" t="str">
        <f>VLOOKUP(C583,'Перелік до списання'!$B$2:$B$207,1,FALSE)</f>
        <v>СЕА-10400000083/000</v>
      </c>
    </row>
    <row r="584" spans="1:24" ht="11.1" customHeight="1" x14ac:dyDescent="0.2">
      <c r="A584" s="33">
        <v>4401</v>
      </c>
      <c r="B584" s="34" t="s">
        <v>210</v>
      </c>
      <c r="C584" s="35" t="s">
        <v>392</v>
      </c>
      <c r="D584" s="36">
        <v>104</v>
      </c>
      <c r="E584" s="34" t="s">
        <v>1947</v>
      </c>
      <c r="F584" s="35" t="s">
        <v>58</v>
      </c>
      <c r="G584" s="37">
        <v>74.98</v>
      </c>
      <c r="H584" s="37">
        <v>19.66</v>
      </c>
      <c r="I584" s="37">
        <v>55.32</v>
      </c>
      <c r="J584" s="39" t="s">
        <v>507</v>
      </c>
      <c r="K584" s="39" t="s">
        <v>65</v>
      </c>
      <c r="L584" s="36">
        <v>52</v>
      </c>
      <c r="M584" s="34" t="s">
        <v>777</v>
      </c>
      <c r="N584" s="34" t="s">
        <v>2214</v>
      </c>
      <c r="O584" s="40" t="str">
        <f t="shared" si="73"/>
        <v>щит ПР 8504-7076</v>
      </c>
      <c r="P584" s="40" t="s">
        <v>2600</v>
      </c>
      <c r="Q584" s="40" t="e">
        <v>#N/A</v>
      </c>
      <c r="R584" s="40" t="e">
        <v>#N/A</v>
      </c>
      <c r="S584" s="27" t="e">
        <f>VLOOKUP(C584,'Список ТЗ'!$B$2:$B$457,1,FALSE)</f>
        <v>#N/A</v>
      </c>
      <c r="T584" s="27" t="e">
        <f>VLOOKUP(C584,'Список ТЗ'!$B$2:$E$457,2,FALSE)</f>
        <v>#N/A</v>
      </c>
      <c r="U584" s="27" t="e">
        <f>VLOOKUP(C584,'Список ТЗ'!$B$2:$E$457,3,FALSE)</f>
        <v>#N/A</v>
      </c>
      <c r="X584" s="27" t="str">
        <f>VLOOKUP(C584,'Перелік до списання'!$B$2:$B$207,1,FALSE)</f>
        <v>СЕА-10400000095/000</v>
      </c>
    </row>
    <row r="585" spans="1:24" ht="11.1" customHeight="1" x14ac:dyDescent="0.2">
      <c r="A585" s="33">
        <v>4402</v>
      </c>
      <c r="B585" s="34" t="s">
        <v>211</v>
      </c>
      <c r="C585" s="35" t="s">
        <v>393</v>
      </c>
      <c r="D585" s="36">
        <v>104</v>
      </c>
      <c r="E585" s="34" t="s">
        <v>1947</v>
      </c>
      <c r="F585" s="35" t="s">
        <v>58</v>
      </c>
      <c r="G585" s="41">
        <v>40.9</v>
      </c>
      <c r="H585" s="37">
        <v>10.71</v>
      </c>
      <c r="I585" s="37">
        <v>30.19</v>
      </c>
      <c r="J585" s="39" t="s">
        <v>507</v>
      </c>
      <c r="K585" s="39" t="s">
        <v>65</v>
      </c>
      <c r="L585" s="36">
        <v>52</v>
      </c>
      <c r="M585" s="34" t="s">
        <v>777</v>
      </c>
      <c r="N585" s="34" t="s">
        <v>2214</v>
      </c>
      <c r="O585" s="40" t="str">
        <f t="shared" si="73"/>
        <v>щит ПР 8504-7068</v>
      </c>
      <c r="P585" s="40" t="s">
        <v>2601</v>
      </c>
      <c r="Q585" s="40" t="e">
        <v>#N/A</v>
      </c>
      <c r="R585" s="40" t="e">
        <v>#N/A</v>
      </c>
      <c r="S585" s="27" t="e">
        <f>VLOOKUP(C585,'Список ТЗ'!$B$2:$B$457,1,FALSE)</f>
        <v>#N/A</v>
      </c>
      <c r="T585" s="27" t="e">
        <f>VLOOKUP(C585,'Список ТЗ'!$B$2:$E$457,2,FALSE)</f>
        <v>#N/A</v>
      </c>
      <c r="U585" s="27" t="e">
        <f>VLOOKUP(C585,'Список ТЗ'!$B$2:$E$457,3,FALSE)</f>
        <v>#N/A</v>
      </c>
      <c r="X585" s="27" t="str">
        <f>VLOOKUP(C585,'Перелік до списання'!$B$2:$B$207,1,FALSE)</f>
        <v>СЕА-10400000096/000</v>
      </c>
    </row>
    <row r="586" spans="1:24" ht="11.1" customHeight="1" x14ac:dyDescent="0.2">
      <c r="A586" s="33">
        <v>4403</v>
      </c>
      <c r="B586" s="34" t="s">
        <v>211</v>
      </c>
      <c r="C586" s="35" t="s">
        <v>394</v>
      </c>
      <c r="D586" s="36">
        <v>104</v>
      </c>
      <c r="E586" s="34" t="s">
        <v>1947</v>
      </c>
      <c r="F586" s="35" t="s">
        <v>58</v>
      </c>
      <c r="G586" s="41">
        <v>40.9</v>
      </c>
      <c r="H586" s="37">
        <v>10.71</v>
      </c>
      <c r="I586" s="37">
        <v>30.19</v>
      </c>
      <c r="J586" s="39" t="s">
        <v>507</v>
      </c>
      <c r="K586" s="39" t="s">
        <v>65</v>
      </c>
      <c r="L586" s="36">
        <v>52</v>
      </c>
      <c r="M586" s="34" t="s">
        <v>777</v>
      </c>
      <c r="N586" s="34" t="s">
        <v>2214</v>
      </c>
      <c r="O586" s="40" t="str">
        <f t="shared" si="73"/>
        <v>щит ПР 8504-7068</v>
      </c>
      <c r="P586" s="40" t="s">
        <v>2601</v>
      </c>
      <c r="Q586" s="40" t="e">
        <v>#N/A</v>
      </c>
      <c r="R586" s="40" t="e">
        <v>#N/A</v>
      </c>
      <c r="S586" s="27" t="e">
        <f>VLOOKUP(C586,'Список ТЗ'!$B$2:$B$457,1,FALSE)</f>
        <v>#N/A</v>
      </c>
      <c r="T586" s="27" t="e">
        <f>VLOOKUP(C586,'Список ТЗ'!$B$2:$E$457,2,FALSE)</f>
        <v>#N/A</v>
      </c>
      <c r="U586" s="27" t="e">
        <f>VLOOKUP(C586,'Список ТЗ'!$B$2:$E$457,3,FALSE)</f>
        <v>#N/A</v>
      </c>
      <c r="X586" s="27" t="str">
        <f>VLOOKUP(C586,'Перелік до списання'!$B$2:$B$207,1,FALSE)</f>
        <v>СЕА-10400000097/000</v>
      </c>
    </row>
    <row r="587" spans="1:24" ht="11.1" customHeight="1" x14ac:dyDescent="0.2">
      <c r="A587" s="33">
        <v>4404</v>
      </c>
      <c r="B587" s="34" t="s">
        <v>211</v>
      </c>
      <c r="C587" s="35" t="s">
        <v>395</v>
      </c>
      <c r="D587" s="36">
        <v>104</v>
      </c>
      <c r="E587" s="34" t="s">
        <v>1947</v>
      </c>
      <c r="F587" s="35" t="s">
        <v>58</v>
      </c>
      <c r="G587" s="41">
        <v>40.9</v>
      </c>
      <c r="H587" s="37">
        <v>10.71</v>
      </c>
      <c r="I587" s="37">
        <v>30.19</v>
      </c>
      <c r="J587" s="39" t="s">
        <v>507</v>
      </c>
      <c r="K587" s="39" t="s">
        <v>65</v>
      </c>
      <c r="L587" s="36">
        <v>52</v>
      </c>
      <c r="M587" s="34" t="s">
        <v>777</v>
      </c>
      <c r="N587" s="34" t="s">
        <v>2214</v>
      </c>
      <c r="O587" s="40" t="str">
        <f t="shared" si="73"/>
        <v>щит ПР 8504-7068</v>
      </c>
      <c r="P587" s="40" t="s">
        <v>2601</v>
      </c>
      <c r="Q587" s="40" t="e">
        <v>#N/A</v>
      </c>
      <c r="R587" s="40" t="e">
        <v>#N/A</v>
      </c>
      <c r="S587" s="27" t="e">
        <f>VLOOKUP(C587,'Список ТЗ'!$B$2:$B$457,1,FALSE)</f>
        <v>#N/A</v>
      </c>
      <c r="T587" s="27" t="e">
        <f>VLOOKUP(C587,'Список ТЗ'!$B$2:$E$457,2,FALSE)</f>
        <v>#N/A</v>
      </c>
      <c r="U587" s="27" t="e">
        <f>VLOOKUP(C587,'Список ТЗ'!$B$2:$E$457,3,FALSE)</f>
        <v>#N/A</v>
      </c>
      <c r="X587" s="27" t="str">
        <f>VLOOKUP(C587,'Перелік до списання'!$B$2:$B$207,1,FALSE)</f>
        <v>СЕА-10400000098/000</v>
      </c>
    </row>
    <row r="588" spans="1:24" ht="11.1" customHeight="1" x14ac:dyDescent="0.2">
      <c r="A588" s="33">
        <v>4406</v>
      </c>
      <c r="B588" s="34" t="s">
        <v>212</v>
      </c>
      <c r="C588" s="35" t="s">
        <v>396</v>
      </c>
      <c r="D588" s="36">
        <v>104</v>
      </c>
      <c r="E588" s="34" t="s">
        <v>1947</v>
      </c>
      <c r="F588" s="35" t="s">
        <v>58</v>
      </c>
      <c r="G588" s="38">
        <v>1</v>
      </c>
      <c r="H588" s="37">
        <v>0.25</v>
      </c>
      <c r="I588" s="37">
        <v>0.75</v>
      </c>
      <c r="J588" s="39" t="s">
        <v>508</v>
      </c>
      <c r="K588" s="39" t="s">
        <v>65</v>
      </c>
      <c r="L588" s="36">
        <v>52</v>
      </c>
      <c r="M588" s="34" t="s">
        <v>777</v>
      </c>
      <c r="N588" s="34" t="s">
        <v>2214</v>
      </c>
      <c r="O588" s="40" t="str">
        <f t="shared" si="73"/>
        <v>Трактор Т-16 МГ 00995КС</v>
      </c>
      <c r="P588" s="40" t="s">
        <v>2602</v>
      </c>
      <c r="Q588" s="40" t="s">
        <v>2603</v>
      </c>
      <c r="R588" s="40" t="s">
        <v>2604</v>
      </c>
      <c r="S588" s="27" t="str">
        <f>VLOOKUP(C588,'Список ТЗ'!$B$2:$E$457,4,FALSE)</f>
        <v>Т-16 МГ</v>
      </c>
      <c r="T588" s="27" t="str">
        <f>VLOOKUP(C588,'Список ТЗ'!$B$2:$E$457,2,FALSE)</f>
        <v>21306 АІ</v>
      </c>
      <c r="U588" s="27" t="str">
        <f>VLOOKUP(C588,'Список ТЗ'!$B$2:$E$457,3,FALSE)</f>
        <v>00995 КС</v>
      </c>
      <c r="V588" s="27">
        <f t="shared" ref="V588:V597" si="74">SEARCH(R588,P588)</f>
        <v>14</v>
      </c>
      <c r="W588" s="27">
        <f t="shared" ref="W588:W597" si="75">LEN(Q588)</f>
        <v>7</v>
      </c>
      <c r="X588" s="27" t="str">
        <f>VLOOKUP(C588,'Перелік до списання'!$B$2:$B$207,1,FALSE)</f>
        <v>ТРМ-10400101089/000</v>
      </c>
    </row>
    <row r="589" spans="1:24" ht="21.95" customHeight="1" x14ac:dyDescent="0.2">
      <c r="A589" s="33">
        <v>4407</v>
      </c>
      <c r="B589" s="34" t="s">
        <v>213</v>
      </c>
      <c r="C589" s="35" t="s">
        <v>397</v>
      </c>
      <c r="D589" s="36">
        <v>104</v>
      </c>
      <c r="E589" s="34" t="s">
        <v>1947</v>
      </c>
      <c r="F589" s="35" t="s">
        <v>58</v>
      </c>
      <c r="G589" s="38">
        <v>1</v>
      </c>
      <c r="H589" s="37">
        <v>0.25</v>
      </c>
      <c r="I589" s="37">
        <v>0.75</v>
      </c>
      <c r="J589" s="39" t="s">
        <v>509</v>
      </c>
      <c r="K589" s="39" t="s">
        <v>65</v>
      </c>
      <c r="L589" s="36">
        <v>52</v>
      </c>
      <c r="M589" s="34" t="s">
        <v>777</v>
      </c>
      <c r="N589" s="34" t="s">
        <v>2214</v>
      </c>
      <c r="O589" s="40" t="str">
        <f t="shared" si="73"/>
        <v>Самоходное шасси Т-16 трактор 00993КС</v>
      </c>
      <c r="P589" s="40" t="s">
        <v>2605</v>
      </c>
      <c r="Q589" s="40" t="s">
        <v>2606</v>
      </c>
      <c r="R589" s="40" t="s">
        <v>2607</v>
      </c>
      <c r="S589" s="27" t="str">
        <f>VLOOKUP(C589,'Список ТЗ'!$B$2:$E$457,4,FALSE)</f>
        <v>Т-16 МГ</v>
      </c>
      <c r="T589" s="27" t="str">
        <f>VLOOKUP(C589,'Список ТЗ'!$B$2:$E$457,2,FALSE)</f>
        <v>21309 АІ</v>
      </c>
      <c r="U589" s="27" t="str">
        <f>VLOOKUP(C589,'Список ТЗ'!$B$2:$E$457,3,FALSE)</f>
        <v>00993 КС</v>
      </c>
      <c r="V589" s="27">
        <f t="shared" si="74"/>
        <v>27</v>
      </c>
      <c r="W589" s="27">
        <f t="shared" si="75"/>
        <v>7</v>
      </c>
      <c r="X589" s="27" t="str">
        <f>VLOOKUP(C589,'Перелік до списання'!$B$2:$B$207,1,FALSE)</f>
        <v>ТРМ-10400101090/000</v>
      </c>
    </row>
    <row r="590" spans="1:24" ht="21.95" customHeight="1" x14ac:dyDescent="0.2">
      <c r="A590" s="33">
        <v>4408</v>
      </c>
      <c r="B590" s="34" t="s">
        <v>214</v>
      </c>
      <c r="C590" s="35" t="s">
        <v>398</v>
      </c>
      <c r="D590" s="36">
        <v>104</v>
      </c>
      <c r="E590" s="34" t="s">
        <v>1947</v>
      </c>
      <c r="F590" s="35" t="s">
        <v>58</v>
      </c>
      <c r="G590" s="42">
        <v>31731.85</v>
      </c>
      <c r="H590" s="42">
        <v>16130.35</v>
      </c>
      <c r="I590" s="43">
        <v>15601.5</v>
      </c>
      <c r="J590" s="39" t="s">
        <v>509</v>
      </c>
      <c r="K590" s="39" t="s">
        <v>65</v>
      </c>
      <c r="L590" s="36">
        <v>52</v>
      </c>
      <c r="M590" s="34" t="s">
        <v>777</v>
      </c>
      <c r="N590" s="34" t="s">
        <v>2214</v>
      </c>
      <c r="O590" s="40" t="str">
        <f t="shared" si="73"/>
        <v>Самоходное шасси Т-16 трактор 00996КС</v>
      </c>
      <c r="P590" s="40" t="s">
        <v>2608</v>
      </c>
      <c r="Q590" s="40" t="s">
        <v>2609</v>
      </c>
      <c r="R590" s="40" t="s">
        <v>2610</v>
      </c>
      <c r="S590" s="27" t="str">
        <f>VLOOKUP(C590,'Список ТЗ'!$B$2:$E$457,4,FALSE)</f>
        <v>Т-16МГ</v>
      </c>
      <c r="T590" s="27" t="str">
        <f>VLOOKUP(C590,'Список ТЗ'!$B$2:$E$457,2,FALSE)</f>
        <v>21308 АІ</v>
      </c>
      <c r="U590" s="27" t="str">
        <f>VLOOKUP(C590,'Список ТЗ'!$B$2:$E$457,3,FALSE)</f>
        <v>00996 КС</v>
      </c>
      <c r="V590" s="27">
        <f t="shared" si="74"/>
        <v>27</v>
      </c>
      <c r="W590" s="27">
        <f t="shared" si="75"/>
        <v>7</v>
      </c>
      <c r="X590" s="27" t="str">
        <f>VLOOKUP(C590,'Перелік до списання'!$B$2:$B$207,1,FALSE)</f>
        <v>ТРМ-10400104355/000</v>
      </c>
    </row>
    <row r="591" spans="1:24" ht="21.95" customHeight="1" x14ac:dyDescent="0.2">
      <c r="A591" s="33">
        <v>4409</v>
      </c>
      <c r="B591" s="34" t="s">
        <v>215</v>
      </c>
      <c r="C591" s="35" t="s">
        <v>399</v>
      </c>
      <c r="D591" s="36">
        <v>104</v>
      </c>
      <c r="E591" s="34" t="s">
        <v>1947</v>
      </c>
      <c r="F591" s="35" t="s">
        <v>58</v>
      </c>
      <c r="G591" s="38">
        <v>1</v>
      </c>
      <c r="H591" s="37">
        <v>0.25</v>
      </c>
      <c r="I591" s="37">
        <v>0.75</v>
      </c>
      <c r="J591" s="39" t="s">
        <v>510</v>
      </c>
      <c r="K591" s="39" t="s">
        <v>65</v>
      </c>
      <c r="L591" s="36">
        <v>52</v>
      </c>
      <c r="M591" s="34" t="s">
        <v>777</v>
      </c>
      <c r="N591" s="34" t="s">
        <v>2214</v>
      </c>
      <c r="O591" s="40" t="str">
        <f t="shared" si="73"/>
        <v>Трактор т-16 МПз №437052    двиг. 1138589  03043КС</v>
      </c>
      <c r="P591" s="40" t="s">
        <v>2611</v>
      </c>
      <c r="Q591" s="40" t="s">
        <v>2612</v>
      </c>
      <c r="R591" s="40" t="s">
        <v>2613</v>
      </c>
      <c r="S591" s="27" t="str">
        <f>VLOOKUP(C591,'Список ТЗ'!$B$2:$E$457,4,FALSE)</f>
        <v>Т-16 МГ</v>
      </c>
      <c r="T591" s="27" t="str">
        <f>VLOOKUP(C591,'Список ТЗ'!$B$2:$E$457,2,FALSE)</f>
        <v>21305 АІ</v>
      </c>
      <c r="U591" s="27" t="str">
        <f>VLOOKUP(C591,'Список ТЗ'!$B$2:$E$457,3,FALSE)</f>
        <v>03043 КС</v>
      </c>
      <c r="V591" s="27">
        <f t="shared" si="74"/>
        <v>34</v>
      </c>
      <c r="W591" s="27">
        <f t="shared" si="75"/>
        <v>7</v>
      </c>
      <c r="X591" s="27" t="str">
        <f>VLOOKUP(C591,'Перелік до списання'!$B$2:$B$207,1,FALSE)</f>
        <v>ТРМ-10400200039/000</v>
      </c>
    </row>
    <row r="592" spans="1:24" ht="21.95" customHeight="1" x14ac:dyDescent="0.2">
      <c r="A592" s="33">
        <v>4410</v>
      </c>
      <c r="B592" s="34" t="s">
        <v>216</v>
      </c>
      <c r="C592" s="35" t="s">
        <v>400</v>
      </c>
      <c r="D592" s="36">
        <v>104</v>
      </c>
      <c r="E592" s="34" t="s">
        <v>1947</v>
      </c>
      <c r="F592" s="35" t="s">
        <v>58</v>
      </c>
      <c r="G592" s="38">
        <v>1</v>
      </c>
      <c r="H592" s="37">
        <v>0.25</v>
      </c>
      <c r="I592" s="37">
        <v>0.75</v>
      </c>
      <c r="J592" s="39" t="s">
        <v>510</v>
      </c>
      <c r="K592" s="39" t="s">
        <v>65</v>
      </c>
      <c r="L592" s="36">
        <v>52</v>
      </c>
      <c r="M592" s="34" t="s">
        <v>777</v>
      </c>
      <c r="N592" s="34" t="s">
        <v>2214</v>
      </c>
      <c r="O592" s="40" t="str">
        <f t="shared" si="73"/>
        <v>Трактор 1-25А зав.№509758  03042КС</v>
      </c>
      <c r="P592" s="40" t="s">
        <v>2614</v>
      </c>
      <c r="Q592" s="40" t="s">
        <v>2615</v>
      </c>
      <c r="R592" s="40" t="s">
        <v>2616</v>
      </c>
      <c r="S592" s="27" t="str">
        <f>VLOOKUP(C592,'Список ТЗ'!$B$2:$E$457,4,FALSE)</f>
        <v>Т-25</v>
      </c>
      <c r="T592" s="27" t="str">
        <f>VLOOKUP(C592,'Список ТЗ'!$B$2:$E$457,2,FALSE)</f>
        <v>21330 АІ</v>
      </c>
      <c r="U592" s="27" t="str">
        <f>VLOOKUP(C592,'Список ТЗ'!$B$2:$E$457,3,FALSE)</f>
        <v>03042 КС</v>
      </c>
      <c r="V592" s="27">
        <f t="shared" si="74"/>
        <v>24</v>
      </c>
      <c r="W592" s="27">
        <f t="shared" si="75"/>
        <v>7</v>
      </c>
      <c r="X592" s="27" t="str">
        <f>VLOOKUP(C592,'Перелік до списання'!$B$2:$B$207,1,FALSE)</f>
        <v>ТРМ-10400201022/000</v>
      </c>
    </row>
    <row r="593" spans="1:24" ht="11.1" customHeight="1" x14ac:dyDescent="0.2">
      <c r="A593" s="33">
        <v>4411</v>
      </c>
      <c r="B593" s="34" t="s">
        <v>217</v>
      </c>
      <c r="C593" s="35" t="s">
        <v>401</v>
      </c>
      <c r="D593" s="36">
        <v>104</v>
      </c>
      <c r="E593" s="34" t="s">
        <v>1947</v>
      </c>
      <c r="F593" s="35" t="s">
        <v>58</v>
      </c>
      <c r="G593" s="38">
        <v>1</v>
      </c>
      <c r="H593" s="37">
        <v>0.25</v>
      </c>
      <c r="I593" s="37">
        <v>0.75</v>
      </c>
      <c r="J593" s="39" t="s">
        <v>511</v>
      </c>
      <c r="K593" s="39" t="s">
        <v>65</v>
      </c>
      <c r="L593" s="36">
        <v>52</v>
      </c>
      <c r="M593" s="34" t="s">
        <v>777</v>
      </c>
      <c r="N593" s="34" t="s">
        <v>2214</v>
      </c>
      <c r="O593" s="40" t="str">
        <f t="shared" si="73"/>
        <v>ТРАКТОР Т-16 00217КС</v>
      </c>
      <c r="P593" s="40" t="s">
        <v>2617</v>
      </c>
      <c r="Q593" s="40" t="s">
        <v>2618</v>
      </c>
      <c r="R593" s="40" t="s">
        <v>2619</v>
      </c>
      <c r="S593" s="27" t="str">
        <f>VLOOKUP(C593,'Список ТЗ'!$B$2:$E$457,4,FALSE)</f>
        <v>Т-16</v>
      </c>
      <c r="T593" s="27" t="str">
        <f>VLOOKUP(C593,'Список ТЗ'!$B$2:$E$457,2,FALSE)</f>
        <v>21329 АІ</v>
      </c>
      <c r="U593" s="27" t="str">
        <f>VLOOKUP(C593,'Список ТЗ'!$B$2:$E$457,3,FALSE)</f>
        <v>00217 КС</v>
      </c>
      <c r="V593" s="27">
        <f t="shared" si="74"/>
        <v>12</v>
      </c>
      <c r="W593" s="27">
        <f t="shared" si="75"/>
        <v>7</v>
      </c>
      <c r="X593" s="27" t="str">
        <f>VLOOKUP(C593,'Перелік до списання'!$B$2:$B$207,1,FALSE)</f>
        <v>ТРМ-10400306652/000</v>
      </c>
    </row>
    <row r="594" spans="1:24" ht="11.1" customHeight="1" x14ac:dyDescent="0.2">
      <c r="A594" s="33">
        <v>4412</v>
      </c>
      <c r="B594" s="34" t="s">
        <v>218</v>
      </c>
      <c r="C594" s="35" t="s">
        <v>402</v>
      </c>
      <c r="D594" s="36">
        <v>104</v>
      </c>
      <c r="E594" s="34" t="s">
        <v>1947</v>
      </c>
      <c r="F594" s="35" t="s">
        <v>58</v>
      </c>
      <c r="G594" s="42">
        <v>66694.91</v>
      </c>
      <c r="H594" s="42">
        <v>33903.25</v>
      </c>
      <c r="I594" s="42">
        <v>32791.660000000003</v>
      </c>
      <c r="J594" s="39" t="s">
        <v>511</v>
      </c>
      <c r="K594" s="39" t="s">
        <v>65</v>
      </c>
      <c r="L594" s="36">
        <v>52</v>
      </c>
      <c r="M594" s="34" t="s">
        <v>777</v>
      </c>
      <c r="N594" s="34" t="s">
        <v>2214</v>
      </c>
      <c r="O594" s="40" t="str">
        <f t="shared" si="73"/>
        <v>ТРАКТОР Т40  № КС 00218</v>
      </c>
      <c r="P594" s="40" t="s">
        <v>2620</v>
      </c>
      <c r="Q594" s="40" t="s">
        <v>2621</v>
      </c>
      <c r="R594" s="40" t="s">
        <v>2622</v>
      </c>
      <c r="S594" s="27" t="str">
        <f>VLOOKUP(C594,'Список ТЗ'!$B$2:$E$457,4,FALSE)</f>
        <v>Т-40</v>
      </c>
      <c r="T594" s="27" t="str">
        <f>VLOOKUP(C594,'Список ТЗ'!$B$2:$E$457,2,FALSE)</f>
        <v>21304 АІ</v>
      </c>
      <c r="U594" s="27" t="str">
        <f>VLOOKUP(C594,'Список ТЗ'!$B$2:$E$457,3,FALSE)</f>
        <v>00218 КС</v>
      </c>
      <c r="V594" s="27" t="e">
        <f t="shared" si="74"/>
        <v>#VALUE!</v>
      </c>
      <c r="W594" s="27">
        <f t="shared" si="75"/>
        <v>7</v>
      </c>
      <c r="X594" s="27" t="str">
        <f>VLOOKUP(C594,'Перелік до списання'!$B$2:$B$207,1,FALSE)</f>
        <v>ТРМ-10400306654/001</v>
      </c>
    </row>
    <row r="595" spans="1:24" ht="21.95" customHeight="1" x14ac:dyDescent="0.2">
      <c r="A595" s="33">
        <v>4413</v>
      </c>
      <c r="B595" s="34" t="s">
        <v>2623</v>
      </c>
      <c r="C595" s="35" t="s">
        <v>2624</v>
      </c>
      <c r="D595" s="36">
        <v>104</v>
      </c>
      <c r="E595" s="34" t="s">
        <v>1947</v>
      </c>
      <c r="F595" s="35" t="s">
        <v>58</v>
      </c>
      <c r="G595" s="42">
        <v>56589.62</v>
      </c>
      <c r="H595" s="42">
        <v>31595.86</v>
      </c>
      <c r="I595" s="42">
        <v>24993.759999999998</v>
      </c>
      <c r="J595" s="39" t="s">
        <v>511</v>
      </c>
      <c r="K595" s="39" t="s">
        <v>65</v>
      </c>
      <c r="L595" s="36">
        <v>52</v>
      </c>
      <c r="M595" s="34" t="s">
        <v>777</v>
      </c>
      <c r="N595" s="34" t="s">
        <v>2163</v>
      </c>
      <c r="O595" s="40" t="str">
        <f t="shared" si="73"/>
        <v>Трактор Т-25 00901КС</v>
      </c>
      <c r="P595" s="40" t="s">
        <v>2625</v>
      </c>
      <c r="Q595" s="40" t="s">
        <v>2626</v>
      </c>
      <c r="R595" s="40" t="s">
        <v>2627</v>
      </c>
      <c r="S595" s="27" t="str">
        <f>VLOOKUP(C595,'Список ТЗ'!$B$2:$E$457,4,FALSE)</f>
        <v>Т-25А</v>
      </c>
      <c r="T595" s="27" t="str">
        <f>VLOOKUP(C595,'Список ТЗ'!$B$2:$E$457,2,FALSE)</f>
        <v>19820 АІ</v>
      </c>
      <c r="U595" s="27" t="str">
        <f>VLOOKUP(C595,'Список ТЗ'!$B$2:$E$457,3,FALSE)</f>
        <v>00901 КС</v>
      </c>
      <c r="V595" s="27">
        <f t="shared" si="74"/>
        <v>12</v>
      </c>
      <c r="W595" s="27">
        <f t="shared" si="75"/>
        <v>7</v>
      </c>
      <c r="X595" s="27" t="e">
        <f>VLOOKUP(C595,'Перелік до списання'!$B$2:$B$207,1,FALSE)</f>
        <v>#N/A</v>
      </c>
    </row>
    <row r="596" spans="1:24" ht="21.95" customHeight="1" x14ac:dyDescent="0.2">
      <c r="A596" s="33">
        <v>4414</v>
      </c>
      <c r="B596" s="34" t="s">
        <v>219</v>
      </c>
      <c r="C596" s="35" t="s">
        <v>403</v>
      </c>
      <c r="D596" s="36">
        <v>104</v>
      </c>
      <c r="E596" s="34" t="s">
        <v>1947</v>
      </c>
      <c r="F596" s="35" t="s">
        <v>58</v>
      </c>
      <c r="G596" s="38">
        <v>1</v>
      </c>
      <c r="H596" s="37">
        <v>0.25</v>
      </c>
      <c r="I596" s="37">
        <v>0.75</v>
      </c>
      <c r="J596" s="39" t="s">
        <v>512</v>
      </c>
      <c r="K596" s="39" t="s">
        <v>65</v>
      </c>
      <c r="L596" s="36">
        <v>52</v>
      </c>
      <c r="M596" s="34" t="s">
        <v>777</v>
      </c>
      <c r="N596" s="34" t="s">
        <v>2214</v>
      </c>
      <c r="O596" s="40" t="str">
        <f t="shared" si="73"/>
        <v>Екскаватор ЕО-4321 № 00903 КС</v>
      </c>
      <c r="P596" s="40" t="s">
        <v>2628</v>
      </c>
      <c r="Q596" s="40" t="s">
        <v>2629</v>
      </c>
      <c r="R596" s="40" t="s">
        <v>2630</v>
      </c>
      <c r="S596" s="27" t="str">
        <f>VLOOKUP(C596,'Список ТЗ'!$B$2:$E$457,4,FALSE)</f>
        <v>ЕО-4321В</v>
      </c>
      <c r="T596" s="27" t="str">
        <f>VLOOKUP(C596,'Список ТЗ'!$B$2:$E$457,2,FALSE)</f>
        <v>21331 АІ</v>
      </c>
      <c r="U596" s="27" t="str">
        <f>VLOOKUP(C596,'Список ТЗ'!$B$2:$E$457,3,FALSE)</f>
        <v>00903 КС</v>
      </c>
      <c r="V596" s="27">
        <f t="shared" si="74"/>
        <v>19</v>
      </c>
      <c r="W596" s="27">
        <f t="shared" si="75"/>
        <v>7</v>
      </c>
      <c r="X596" s="27" t="str">
        <f>VLOOKUP(C596,'Перелік до списання'!$B$2:$B$207,1,FALSE)</f>
        <v>ТРМ-10400401212/000</v>
      </c>
    </row>
    <row r="597" spans="1:24" ht="21.95" customHeight="1" x14ac:dyDescent="0.2">
      <c r="A597" s="33">
        <v>4415</v>
      </c>
      <c r="B597" s="34" t="s">
        <v>220</v>
      </c>
      <c r="C597" s="35" t="s">
        <v>404</v>
      </c>
      <c r="D597" s="36">
        <v>104</v>
      </c>
      <c r="E597" s="34" t="s">
        <v>1947</v>
      </c>
      <c r="F597" s="35" t="s">
        <v>58</v>
      </c>
      <c r="G597" s="38">
        <v>1</v>
      </c>
      <c r="H597" s="37">
        <v>0.25</v>
      </c>
      <c r="I597" s="37">
        <v>0.75</v>
      </c>
      <c r="J597" s="39" t="s">
        <v>473</v>
      </c>
      <c r="K597" s="39" t="s">
        <v>65</v>
      </c>
      <c r="L597" s="36">
        <v>52</v>
      </c>
      <c r="M597" s="34" t="s">
        <v>777</v>
      </c>
      <c r="N597" s="34" t="s">
        <v>2214</v>
      </c>
      <c r="O597" s="40" t="str">
        <f t="shared" si="73"/>
        <v>Самоходное шасси  00146КС</v>
      </c>
      <c r="P597" s="40" t="s">
        <v>2631</v>
      </c>
      <c r="Q597" s="40" t="s">
        <v>2632</v>
      </c>
      <c r="R597" s="40" t="s">
        <v>2633</v>
      </c>
      <c r="S597" s="27" t="str">
        <f>VLOOKUP(C597,'Список ТЗ'!$B$2:$E$457,4,FALSE)</f>
        <v>Т-16 МГ</v>
      </c>
      <c r="T597" s="27" t="str">
        <f>VLOOKUP(C597,'Список ТЗ'!$B$2:$E$457,2,FALSE)</f>
        <v>21300 АІ</v>
      </c>
      <c r="U597" s="27" t="str">
        <f>VLOOKUP(C597,'Список ТЗ'!$B$2:$E$457,3,FALSE)</f>
        <v>00146 КС</v>
      </c>
      <c r="V597" s="27">
        <f t="shared" si="74"/>
        <v>16</v>
      </c>
      <c r="W597" s="27">
        <f t="shared" si="75"/>
        <v>7</v>
      </c>
      <c r="X597" s="27" t="str">
        <f>VLOOKUP(C597,'Перелік до списання'!$B$2:$B$207,1,FALSE)</f>
        <v>ТРМ-10400501894/000</v>
      </c>
    </row>
    <row r="598" spans="1:24" ht="21.95" customHeight="1" x14ac:dyDescent="0.2">
      <c r="A598" s="33">
        <v>4416</v>
      </c>
      <c r="B598" s="34" t="s">
        <v>221</v>
      </c>
      <c r="C598" s="35" t="s">
        <v>405</v>
      </c>
      <c r="D598" s="36">
        <v>104</v>
      </c>
      <c r="E598" s="34" t="s">
        <v>1947</v>
      </c>
      <c r="F598" s="35" t="s">
        <v>58</v>
      </c>
      <c r="G598" s="42">
        <v>56589.62</v>
      </c>
      <c r="H598" s="42">
        <v>28766.38</v>
      </c>
      <c r="I598" s="42">
        <v>27823.24</v>
      </c>
      <c r="J598" s="39" t="s">
        <v>513</v>
      </c>
      <c r="K598" s="39" t="s">
        <v>65</v>
      </c>
      <c r="L598" s="36">
        <v>52</v>
      </c>
      <c r="M598" s="34" t="s">
        <v>777</v>
      </c>
      <c r="N598" s="34" t="s">
        <v>2214</v>
      </c>
      <c r="O598" s="40" t="str">
        <f t="shared" si="73"/>
        <v>ТРАКТОР Т-25А   №  00330КС</v>
      </c>
      <c r="P598" s="40" t="s">
        <v>2634</v>
      </c>
      <c r="Q598" s="40" t="e">
        <v>#N/A</v>
      </c>
      <c r="R598" s="40" t="e">
        <v>#N/A</v>
      </c>
      <c r="S598" s="27" t="e">
        <f>VLOOKUP(C598,'Список ТЗ'!$B$2:$B$457,1,FALSE)</f>
        <v>#N/A</v>
      </c>
      <c r="T598" s="27" t="e">
        <f>VLOOKUP(C598,'Список ТЗ'!$B$2:$E$457,2,FALSE)</f>
        <v>#N/A</v>
      </c>
      <c r="U598" s="27" t="e">
        <f>VLOOKUP(C598,'Список ТЗ'!$B$2:$E$457,3,FALSE)</f>
        <v>#N/A</v>
      </c>
      <c r="X598" s="27" t="str">
        <f>VLOOKUP(C598,'Перелік до списання'!$B$2:$B$207,1,FALSE)</f>
        <v>ТМ -10400000636/000</v>
      </c>
    </row>
    <row r="599" spans="1:24" ht="11.1" customHeight="1" x14ac:dyDescent="0.2">
      <c r="A599" s="33">
        <v>4417</v>
      </c>
      <c r="B599" s="34" t="s">
        <v>222</v>
      </c>
      <c r="C599" s="35" t="s">
        <v>406</v>
      </c>
      <c r="D599" s="36">
        <v>104</v>
      </c>
      <c r="E599" s="34" t="s">
        <v>1947</v>
      </c>
      <c r="F599" s="35" t="s">
        <v>58</v>
      </c>
      <c r="G599" s="38">
        <v>1</v>
      </c>
      <c r="H599" s="37">
        <v>0.25</v>
      </c>
      <c r="I599" s="37">
        <v>0.75</v>
      </c>
      <c r="J599" s="39" t="s">
        <v>442</v>
      </c>
      <c r="K599" s="39" t="s">
        <v>65</v>
      </c>
      <c r="L599" s="36">
        <v>52</v>
      </c>
      <c r="M599" s="34" t="s">
        <v>777</v>
      </c>
      <c r="N599" s="34" t="s">
        <v>2214</v>
      </c>
      <c r="O599" s="40" t="str">
        <f t="shared" si="73"/>
        <v>ТРАКТОР Т-150   00327КС</v>
      </c>
      <c r="P599" s="40" t="s">
        <v>2635</v>
      </c>
      <c r="Q599" s="40" t="e">
        <v>#N/A</v>
      </c>
      <c r="R599" s="40" t="e">
        <v>#N/A</v>
      </c>
      <c r="S599" s="27" t="e">
        <f>VLOOKUP(C599,'Список ТЗ'!$B$2:$B$457,1,FALSE)</f>
        <v>#N/A</v>
      </c>
      <c r="T599" s="27" t="e">
        <f>VLOOKUP(C599,'Список ТЗ'!$B$2:$E$457,2,FALSE)</f>
        <v>#N/A</v>
      </c>
      <c r="U599" s="27" t="e">
        <f>VLOOKUP(C599,'Список ТЗ'!$B$2:$E$457,3,FALSE)</f>
        <v>#N/A</v>
      </c>
      <c r="X599" s="27" t="str">
        <f>VLOOKUP(C599,'Перелік до списання'!$B$2:$B$207,1,FALSE)</f>
        <v>ТМ -10400013025/004</v>
      </c>
    </row>
    <row r="600" spans="1:24" ht="21.95" customHeight="1" x14ac:dyDescent="0.2">
      <c r="A600" s="33">
        <v>4418</v>
      </c>
      <c r="B600" s="34" t="s">
        <v>223</v>
      </c>
      <c r="C600" s="35" t="s">
        <v>407</v>
      </c>
      <c r="D600" s="36">
        <v>104</v>
      </c>
      <c r="E600" s="34" t="s">
        <v>1947</v>
      </c>
      <c r="F600" s="35" t="s">
        <v>58</v>
      </c>
      <c r="G600" s="38">
        <v>1</v>
      </c>
      <c r="H600" s="37">
        <v>0.25</v>
      </c>
      <c r="I600" s="37">
        <v>0.75</v>
      </c>
      <c r="J600" s="39" t="s">
        <v>442</v>
      </c>
      <c r="K600" s="39" t="s">
        <v>65</v>
      </c>
      <c r="L600" s="36">
        <v>52</v>
      </c>
      <c r="M600" s="34" t="s">
        <v>777</v>
      </c>
      <c r="N600" s="34" t="s">
        <v>2214</v>
      </c>
      <c r="O600" s="40" t="str">
        <f t="shared" si="73"/>
        <v>АГРЕГАТ СВАРОЧHЫЙ АС-11</v>
      </c>
      <c r="P600" s="40" t="s">
        <v>2636</v>
      </c>
      <c r="Q600" s="40" t="e">
        <v>#N/A</v>
      </c>
      <c r="R600" s="40" t="e">
        <v>#N/A</v>
      </c>
      <c r="S600" s="27" t="e">
        <f>VLOOKUP(C600,'Список ТЗ'!$B$2:$B$457,1,FALSE)</f>
        <v>#N/A</v>
      </c>
      <c r="T600" s="27" t="e">
        <f>VLOOKUP(C600,'Список ТЗ'!$B$2:$E$457,2,FALSE)</f>
        <v>#N/A</v>
      </c>
      <c r="U600" s="27" t="e">
        <f>VLOOKUP(C600,'Список ТЗ'!$B$2:$E$457,3,FALSE)</f>
        <v>#N/A</v>
      </c>
      <c r="X600" s="27" t="str">
        <f>VLOOKUP(C600,'Перелік до списання'!$B$2:$B$207,1,FALSE)</f>
        <v>ТМ -10400004479/002</v>
      </c>
    </row>
    <row r="601" spans="1:24" ht="33" customHeight="1" x14ac:dyDescent="0.2">
      <c r="A601" s="33">
        <v>4419</v>
      </c>
      <c r="B601" s="34" t="s">
        <v>224</v>
      </c>
      <c r="C601" s="35" t="s">
        <v>408</v>
      </c>
      <c r="D601" s="36">
        <v>104</v>
      </c>
      <c r="E601" s="34" t="s">
        <v>1947</v>
      </c>
      <c r="F601" s="35" t="s">
        <v>58</v>
      </c>
      <c r="G601" s="42">
        <v>1318.87</v>
      </c>
      <c r="H601" s="37">
        <v>619.47</v>
      </c>
      <c r="I601" s="41">
        <v>699.4</v>
      </c>
      <c r="J601" s="39" t="s">
        <v>511</v>
      </c>
      <c r="K601" s="39" t="s">
        <v>65</v>
      </c>
      <c r="L601" s="36">
        <v>52</v>
      </c>
      <c r="M601" s="34" t="s">
        <v>777</v>
      </c>
      <c r="N601" s="34" t="s">
        <v>2214</v>
      </c>
      <c r="O601" s="40" t="str">
        <f t="shared" si="73"/>
        <v>СВАРОЧНАЯ УСТАНОВКА АС-11 НА БАЗЕ ТРАКТОРА Т-40  00319КС</v>
      </c>
      <c r="P601" s="40" t="s">
        <v>2637</v>
      </c>
      <c r="Q601" s="40" t="e">
        <v>#N/A</v>
      </c>
      <c r="R601" s="40" t="e">
        <v>#N/A</v>
      </c>
      <c r="S601" s="27" t="e">
        <f>VLOOKUP(C601,'Список ТЗ'!$B$2:$B$457,1,FALSE)</f>
        <v>#N/A</v>
      </c>
      <c r="T601" s="27" t="e">
        <f>VLOOKUP(C601,'Список ТЗ'!$B$2:$E$457,2,FALSE)</f>
        <v>#N/A</v>
      </c>
      <c r="U601" s="27" t="e">
        <f>VLOOKUP(C601,'Список ТЗ'!$B$2:$E$457,3,FALSE)</f>
        <v>#N/A</v>
      </c>
      <c r="X601" s="27" t="str">
        <f>VLOOKUP(C601,'Перелік до списання'!$B$2:$B$207,1,FALSE)</f>
        <v>ТМ -10400004806/006</v>
      </c>
    </row>
    <row r="602" spans="1:24" ht="33" customHeight="1" x14ac:dyDescent="0.2">
      <c r="A602" s="33">
        <v>4420</v>
      </c>
      <c r="B602" s="34" t="s">
        <v>225</v>
      </c>
      <c r="C602" s="35" t="s">
        <v>409</v>
      </c>
      <c r="D602" s="36">
        <v>104</v>
      </c>
      <c r="E602" s="34" t="s">
        <v>1947</v>
      </c>
      <c r="F602" s="35" t="s">
        <v>58</v>
      </c>
      <c r="G602" s="38">
        <v>1</v>
      </c>
      <c r="H602" s="37">
        <v>0.49</v>
      </c>
      <c r="I602" s="37">
        <v>0.51</v>
      </c>
      <c r="J602" s="39" t="s">
        <v>511</v>
      </c>
      <c r="K602" s="39" t="s">
        <v>65</v>
      </c>
      <c r="L602" s="36">
        <v>52</v>
      </c>
      <c r="M602" s="34" t="s">
        <v>777</v>
      </c>
      <c r="N602" s="34" t="s">
        <v>2214</v>
      </c>
      <c r="O602" s="40" t="str">
        <f t="shared" si="73"/>
        <v>СВАРОЧНАЯ УСТАНОВКА АС-11 НА БАЗЕ ТРАКТОРА Т-40  00322КС</v>
      </c>
      <c r="P602" s="40" t="s">
        <v>2638</v>
      </c>
      <c r="Q602" s="40" t="e">
        <v>#N/A</v>
      </c>
      <c r="R602" s="40" t="e">
        <v>#N/A</v>
      </c>
      <c r="S602" s="27" t="e">
        <f>VLOOKUP(C602,'Список ТЗ'!$B$2:$B$457,1,FALSE)</f>
        <v>#N/A</v>
      </c>
      <c r="T602" s="27" t="e">
        <f>VLOOKUP(C602,'Список ТЗ'!$B$2:$E$457,2,FALSE)</f>
        <v>#N/A</v>
      </c>
      <c r="U602" s="27" t="e">
        <f>VLOOKUP(C602,'Список ТЗ'!$B$2:$E$457,3,FALSE)</f>
        <v>#N/A</v>
      </c>
      <c r="X602" s="27" t="str">
        <f>VLOOKUP(C602,'Перелік до списання'!$B$2:$B$207,1,FALSE)</f>
        <v>ТМ -10400004807/008</v>
      </c>
    </row>
    <row r="603" spans="1:24" ht="33" customHeight="1" x14ac:dyDescent="0.2">
      <c r="A603" s="33">
        <v>4421</v>
      </c>
      <c r="B603" s="34" t="s">
        <v>226</v>
      </c>
      <c r="C603" s="35" t="s">
        <v>410</v>
      </c>
      <c r="D603" s="36">
        <v>104</v>
      </c>
      <c r="E603" s="34" t="s">
        <v>1947</v>
      </c>
      <c r="F603" s="35" t="s">
        <v>58</v>
      </c>
      <c r="G603" s="38">
        <v>1</v>
      </c>
      <c r="H603" s="37">
        <v>0.19</v>
      </c>
      <c r="I603" s="37">
        <v>0.81</v>
      </c>
      <c r="J603" s="39" t="s">
        <v>511</v>
      </c>
      <c r="K603" s="39" t="s">
        <v>65</v>
      </c>
      <c r="L603" s="36">
        <v>52</v>
      </c>
      <c r="M603" s="34" t="s">
        <v>777</v>
      </c>
      <c r="N603" s="34" t="s">
        <v>2214</v>
      </c>
      <c r="O603" s="40" t="str">
        <f t="shared" si="73"/>
        <v>СВАРОЧНАЯ УСТАНОВКА АС-11 НА БАЗЕ ТРАКТОРА Т-40  00324КС</v>
      </c>
      <c r="P603" s="40" t="s">
        <v>2639</v>
      </c>
      <c r="Q603" s="40" t="e">
        <v>#N/A</v>
      </c>
      <c r="R603" s="40" t="e">
        <v>#N/A</v>
      </c>
      <c r="S603" s="27" t="e">
        <f>VLOOKUP(C603,'Список ТЗ'!$B$2:$B$457,1,FALSE)</f>
        <v>#N/A</v>
      </c>
      <c r="T603" s="27" t="e">
        <f>VLOOKUP(C603,'Список ТЗ'!$B$2:$E$457,2,FALSE)</f>
        <v>#N/A</v>
      </c>
      <c r="U603" s="27" t="e">
        <f>VLOOKUP(C603,'Список ТЗ'!$B$2:$E$457,3,FALSE)</f>
        <v>#N/A</v>
      </c>
      <c r="X603" s="27" t="str">
        <f>VLOOKUP(C603,'Перелік до списання'!$B$2:$B$207,1,FALSE)</f>
        <v>ТМ -10400004809/002</v>
      </c>
    </row>
    <row r="604" spans="1:24" ht="33" customHeight="1" x14ac:dyDescent="0.2">
      <c r="A604" s="33">
        <v>4422</v>
      </c>
      <c r="B604" s="34" t="s">
        <v>2640</v>
      </c>
      <c r="C604" s="35" t="s">
        <v>2641</v>
      </c>
      <c r="D604" s="36">
        <v>104</v>
      </c>
      <c r="E604" s="34" t="s">
        <v>1947</v>
      </c>
      <c r="F604" s="35" t="s">
        <v>58</v>
      </c>
      <c r="G604" s="43">
        <v>1358.9</v>
      </c>
      <c r="H604" s="37">
        <v>690.76</v>
      </c>
      <c r="I604" s="37">
        <v>668.14</v>
      </c>
      <c r="J604" s="39" t="s">
        <v>511</v>
      </c>
      <c r="K604" s="39" t="s">
        <v>65</v>
      </c>
      <c r="L604" s="36">
        <v>52</v>
      </c>
      <c r="M604" s="34" t="s">
        <v>777</v>
      </c>
      <c r="N604" s="34" t="s">
        <v>2214</v>
      </c>
      <c r="O604" s="40" t="str">
        <f t="shared" si="73"/>
        <v>СВАРОЧНАЯ УСТАНОВКА АС-11 НА БАЗЕ ТРАКТОРА Т-40   00325КС</v>
      </c>
      <c r="P604" s="40" t="s">
        <v>2642</v>
      </c>
      <c r="Q604" s="40" t="e">
        <v>#N/A</v>
      </c>
      <c r="R604" s="40" t="e">
        <v>#N/A</v>
      </c>
      <c r="S604" s="27" t="e">
        <f>VLOOKUP(C604,'Список ТЗ'!$B$2:$B$457,1,FALSE)</f>
        <v>#N/A</v>
      </c>
      <c r="T604" s="27" t="e">
        <f>VLOOKUP(C604,'Список ТЗ'!$B$2:$E$457,2,FALSE)</f>
        <v>#N/A</v>
      </c>
      <c r="U604" s="27" t="e">
        <f>VLOOKUP(C604,'Список ТЗ'!$B$2:$E$457,3,FALSE)</f>
        <v>#N/A</v>
      </c>
      <c r="X604" s="27" t="e">
        <f>VLOOKUP(C604,'Перелік до списання'!$B$2:$B$207,1,FALSE)</f>
        <v>#N/A</v>
      </c>
    </row>
    <row r="605" spans="1:24" ht="21.95" customHeight="1" x14ac:dyDescent="0.2">
      <c r="A605" s="33">
        <v>4423</v>
      </c>
      <c r="B605" s="34" t="s">
        <v>227</v>
      </c>
      <c r="C605" s="35" t="s">
        <v>411</v>
      </c>
      <c r="D605" s="36">
        <v>104</v>
      </c>
      <c r="E605" s="34" t="s">
        <v>1947</v>
      </c>
      <c r="F605" s="35" t="s">
        <v>58</v>
      </c>
      <c r="G605" s="42">
        <v>2244.09</v>
      </c>
      <c r="H605" s="42">
        <v>1140.76</v>
      </c>
      <c r="I605" s="42">
        <v>1103.33</v>
      </c>
      <c r="J605" s="39" t="s">
        <v>514</v>
      </c>
      <c r="K605" s="39" t="s">
        <v>65</v>
      </c>
      <c r="L605" s="36">
        <v>52</v>
      </c>
      <c r="M605" s="34" t="s">
        <v>777</v>
      </c>
      <c r="N605" s="34" t="s">
        <v>2214</v>
      </c>
      <c r="O605" s="40" t="str">
        <f t="shared" si="73"/>
        <v>ПРИЦЕП  к трактору Т-40 № КС 00218</v>
      </c>
      <c r="P605" s="40" t="s">
        <v>2643</v>
      </c>
      <c r="Q605" s="40" t="s">
        <v>2644</v>
      </c>
      <c r="R605" s="40" t="s">
        <v>2645</v>
      </c>
      <c r="S605" s="27" t="str">
        <f>VLOOKUP(C605,'Список ТЗ'!$B$2:$E$457,4,FALSE)</f>
        <v>2ПТС-4</v>
      </c>
      <c r="T605" s="27" t="str">
        <f>VLOOKUP(C605,'Список ТЗ'!$B$2:$E$457,2,FALSE)</f>
        <v>21326 АІ</v>
      </c>
      <c r="U605" s="27" t="str">
        <f>VLOOKUP(C605,'Список ТЗ'!$B$2:$E$457,3,FALSE)</f>
        <v>КС 00248</v>
      </c>
      <c r="V605" s="27" t="e">
        <f>SEARCH(R605,P605)</f>
        <v>#VALUE!</v>
      </c>
      <c r="W605" s="27">
        <f>LEN(Q605)</f>
        <v>7</v>
      </c>
      <c r="X605" s="27" t="str">
        <f>VLOOKUP(C605,'Перелік до списання'!$B$2:$B$207,1,FALSE)</f>
        <v>ТРМ-10400306654/002</v>
      </c>
    </row>
    <row r="606" spans="1:24" ht="33" customHeight="1" x14ac:dyDescent="0.2">
      <c r="A606" s="33">
        <v>4424</v>
      </c>
      <c r="B606" s="34" t="s">
        <v>228</v>
      </c>
      <c r="C606" s="35" t="s">
        <v>412</v>
      </c>
      <c r="D606" s="36">
        <v>104</v>
      </c>
      <c r="E606" s="34" t="s">
        <v>1947</v>
      </c>
      <c r="F606" s="35" t="s">
        <v>58</v>
      </c>
      <c r="G606" s="38">
        <v>1</v>
      </c>
      <c r="H606" s="37">
        <v>0.49</v>
      </c>
      <c r="I606" s="37">
        <v>0.51</v>
      </c>
      <c r="J606" s="39" t="s">
        <v>515</v>
      </c>
      <c r="K606" s="39" t="s">
        <v>65</v>
      </c>
      <c r="L606" s="36">
        <v>52</v>
      </c>
      <c r="M606" s="34" t="s">
        <v>777</v>
      </c>
      <c r="N606" s="34" t="s">
        <v>2214</v>
      </c>
      <c r="O606" s="40" t="str">
        <f t="shared" si="73"/>
        <v>Пусковий двигун П-10УД на Экскаватор ЭО 2621 №00306 КС</v>
      </c>
      <c r="P606" s="40" t="s">
        <v>2646</v>
      </c>
      <c r="Q606" s="40" t="e">
        <v>#N/A</v>
      </c>
      <c r="R606" s="40" t="e">
        <v>#N/A</v>
      </c>
      <c r="S606" s="27" t="e">
        <f>VLOOKUP(C606,'Список ТЗ'!$B$2:$B$457,1,FALSE)</f>
        <v>#N/A</v>
      </c>
      <c r="T606" s="27" t="e">
        <f>VLOOKUP(C606,'Список ТЗ'!$B$2:$E$457,2,FALSE)</f>
        <v>#N/A</v>
      </c>
      <c r="U606" s="27" t="e">
        <f>VLOOKUP(C606,'Список ТЗ'!$B$2:$E$457,3,FALSE)</f>
        <v>#N/A</v>
      </c>
      <c r="X606" s="27" t="str">
        <f>VLOOKUP(C606,'Перелік до списання'!$B$2:$B$207,1,FALSE)</f>
        <v>СЕА-10400004669/002</v>
      </c>
    </row>
    <row r="607" spans="1:24" ht="21.95" customHeight="1" x14ac:dyDescent="0.2">
      <c r="A607" s="33">
        <v>4432</v>
      </c>
      <c r="B607" s="34" t="s">
        <v>2233</v>
      </c>
      <c r="C607" s="35" t="s">
        <v>2647</v>
      </c>
      <c r="D607" s="36">
        <v>104</v>
      </c>
      <c r="E607" s="34" t="s">
        <v>1947</v>
      </c>
      <c r="F607" s="35" t="s">
        <v>58</v>
      </c>
      <c r="G607" s="44">
        <v>2675100</v>
      </c>
      <c r="H607" s="42">
        <v>282371.73</v>
      </c>
      <c r="I607" s="42">
        <v>2392728.27</v>
      </c>
      <c r="J607" s="39" t="s">
        <v>2648</v>
      </c>
      <c r="K607" s="39" t="s">
        <v>2648</v>
      </c>
      <c r="L607" s="36">
        <v>160</v>
      </c>
      <c r="M607" s="34" t="s">
        <v>799</v>
      </c>
      <c r="N607" s="34" t="s">
        <v>2163</v>
      </c>
      <c r="O607" s="40" t="str">
        <f t="shared" si="73"/>
        <v>Екскаватор-навантажувач JCB 3CX CONTRACTOR</v>
      </c>
      <c r="P607" s="40" t="s">
        <v>2236</v>
      </c>
      <c r="Q607" s="40" t="e">
        <v>#N/A</v>
      </c>
      <c r="R607" s="40" t="e">
        <v>#N/A</v>
      </c>
      <c r="S607" s="27" t="e">
        <f>VLOOKUP(C607,'Список ТЗ'!$B$2:$B$457,1,FALSE)</f>
        <v>#N/A</v>
      </c>
      <c r="T607" s="27" t="e">
        <f>VLOOKUP(C607,'Список ТЗ'!$B$2:$E$457,2,FALSE)</f>
        <v>#N/A</v>
      </c>
      <c r="U607" s="27" t="e">
        <f>VLOOKUP(C607,'Список ТЗ'!$B$2:$E$457,3,FALSE)</f>
        <v>#N/A</v>
      </c>
      <c r="X607" s="27" t="e">
        <f>VLOOKUP(C607,'Перелік до списання'!$B$2:$B$207,1,FALSE)</f>
        <v>#N/A</v>
      </c>
    </row>
    <row r="608" spans="1:24" ht="44.1" customHeight="1" x14ac:dyDescent="0.2">
      <c r="A608" s="33">
        <v>4433</v>
      </c>
      <c r="B608" s="34" t="s">
        <v>2649</v>
      </c>
      <c r="C608" s="35" t="s">
        <v>2650</v>
      </c>
      <c r="D608" s="36">
        <v>104</v>
      </c>
      <c r="E608" s="34" t="s">
        <v>1947</v>
      </c>
      <c r="F608" s="35" t="s">
        <v>58</v>
      </c>
      <c r="G608" s="44">
        <v>3350340</v>
      </c>
      <c r="H608" s="44">
        <v>353647</v>
      </c>
      <c r="I608" s="44">
        <v>2996693</v>
      </c>
      <c r="J608" s="39" t="s">
        <v>798</v>
      </c>
      <c r="K608" s="39" t="s">
        <v>798</v>
      </c>
      <c r="L608" s="36">
        <v>160</v>
      </c>
      <c r="M608" s="34" t="s">
        <v>799</v>
      </c>
      <c r="N608" s="34" t="s">
        <v>2163</v>
      </c>
      <c r="O608" s="40" t="str">
        <f t="shared" si="73"/>
        <v>Екскаватор-навантажувач JCB 3CX CONTRACTOR з додатковим навісним обдаднанням</v>
      </c>
      <c r="P608" s="40" t="s">
        <v>2651</v>
      </c>
      <c r="Q608" s="40" t="e">
        <v>#N/A</v>
      </c>
      <c r="R608" s="40" t="e">
        <v>#N/A</v>
      </c>
      <c r="S608" s="27" t="e">
        <f>VLOOKUP(C608,'Список ТЗ'!$B$2:$B$457,1,FALSE)</f>
        <v>#N/A</v>
      </c>
      <c r="T608" s="27" t="e">
        <f>VLOOKUP(C608,'Список ТЗ'!$B$2:$E$457,2,FALSE)</f>
        <v>#N/A</v>
      </c>
      <c r="U608" s="27" t="e">
        <f>VLOOKUP(C608,'Список ТЗ'!$B$2:$E$457,3,FALSE)</f>
        <v>#N/A</v>
      </c>
      <c r="X608" s="27" t="e">
        <f>VLOOKUP(C608,'Перелік до списання'!$B$2:$B$207,1,FALSE)</f>
        <v>#N/A</v>
      </c>
    </row>
    <row r="609" spans="1:24" ht="21.95" customHeight="1" x14ac:dyDescent="0.2">
      <c r="A609" s="33">
        <v>4434</v>
      </c>
      <c r="B609" s="34" t="s">
        <v>2652</v>
      </c>
      <c r="C609" s="35" t="s">
        <v>2653</v>
      </c>
      <c r="D609" s="36">
        <v>104</v>
      </c>
      <c r="E609" s="34" t="s">
        <v>1947</v>
      </c>
      <c r="F609" s="35" t="s">
        <v>58</v>
      </c>
      <c r="G609" s="44">
        <v>3415000</v>
      </c>
      <c r="H609" s="42">
        <v>360472.18</v>
      </c>
      <c r="I609" s="42">
        <v>3054527.82</v>
      </c>
      <c r="J609" s="39" t="s">
        <v>798</v>
      </c>
      <c r="K609" s="39" t="s">
        <v>798</v>
      </c>
      <c r="L609" s="36">
        <v>160</v>
      </c>
      <c r="M609" s="34" t="s">
        <v>799</v>
      </c>
      <c r="N609" s="34" t="s">
        <v>2163</v>
      </c>
      <c r="O609" s="40" t="str">
        <f t="shared" si="73"/>
        <v>Екскаватор-навантажувач JCB 4CX SITEMASTER</v>
      </c>
      <c r="P609" s="40" t="s">
        <v>2654</v>
      </c>
      <c r="Q609" s="40" t="e">
        <v>#N/A</v>
      </c>
      <c r="R609" s="40" t="e">
        <v>#N/A</v>
      </c>
      <c r="S609" s="27" t="e">
        <f>VLOOKUP(C609,'Список ТЗ'!$B$2:$B$457,1,FALSE)</f>
        <v>#N/A</v>
      </c>
      <c r="T609" s="27" t="e">
        <f>VLOOKUP(C609,'Список ТЗ'!$B$2:$E$457,2,FALSE)</f>
        <v>#N/A</v>
      </c>
      <c r="U609" s="27" t="e">
        <f>VLOOKUP(C609,'Список ТЗ'!$B$2:$E$457,3,FALSE)</f>
        <v>#N/A</v>
      </c>
      <c r="X609" s="27" t="e">
        <f>VLOOKUP(C609,'Перелік до списання'!$B$2:$B$207,1,FALSE)</f>
        <v>#N/A</v>
      </c>
    </row>
    <row r="610" spans="1:24" ht="21.95" customHeight="1" x14ac:dyDescent="0.2">
      <c r="A610" s="33">
        <v>4435</v>
      </c>
      <c r="B610" s="34" t="s">
        <v>2655</v>
      </c>
      <c r="C610" s="35" t="s">
        <v>2656</v>
      </c>
      <c r="D610" s="36">
        <v>104</v>
      </c>
      <c r="E610" s="34" t="s">
        <v>1947</v>
      </c>
      <c r="F610" s="35" t="s">
        <v>58</v>
      </c>
      <c r="G610" s="44">
        <v>3418000</v>
      </c>
      <c r="H610" s="42">
        <v>360788.91</v>
      </c>
      <c r="I610" s="42">
        <v>3057211.09</v>
      </c>
      <c r="J610" s="39" t="s">
        <v>798</v>
      </c>
      <c r="K610" s="39" t="s">
        <v>798</v>
      </c>
      <c r="L610" s="36">
        <v>160</v>
      </c>
      <c r="M610" s="34" t="s">
        <v>799</v>
      </c>
      <c r="N610" s="34" t="s">
        <v>2163</v>
      </c>
      <c r="O610" s="40" t="str">
        <f t="shared" si="73"/>
        <v>Екскаватор-навантажувач JCB 5CX</v>
      </c>
      <c r="P610" s="40" t="s">
        <v>2657</v>
      </c>
      <c r="Q610" s="40" t="e">
        <v>#N/A</v>
      </c>
      <c r="R610" s="40" t="e">
        <v>#N/A</v>
      </c>
      <c r="S610" s="27" t="e">
        <f>VLOOKUP(C610,'Список ТЗ'!$B$2:$B$457,1,FALSE)</f>
        <v>#N/A</v>
      </c>
      <c r="T610" s="27" t="e">
        <f>VLOOKUP(C610,'Список ТЗ'!$B$2:$E$457,2,FALSE)</f>
        <v>#N/A</v>
      </c>
      <c r="U610" s="27" t="e">
        <f>VLOOKUP(C610,'Список ТЗ'!$B$2:$E$457,3,FALSE)</f>
        <v>#N/A</v>
      </c>
      <c r="X610" s="27" t="e">
        <f>VLOOKUP(C610,'Перелік до списання'!$B$2:$B$207,1,FALSE)</f>
        <v>#N/A</v>
      </c>
    </row>
    <row r="611" spans="1:24" ht="21.95" customHeight="1" x14ac:dyDescent="0.2">
      <c r="A611" s="33">
        <v>4458</v>
      </c>
      <c r="B611" s="34" t="s">
        <v>229</v>
      </c>
      <c r="C611" s="35" t="s">
        <v>413</v>
      </c>
      <c r="D611" s="36">
        <v>104</v>
      </c>
      <c r="E611" s="34" t="s">
        <v>1947</v>
      </c>
      <c r="F611" s="35" t="s">
        <v>58</v>
      </c>
      <c r="G611" s="37">
        <v>98.56</v>
      </c>
      <c r="H611" s="37">
        <v>5.65</v>
      </c>
      <c r="I611" s="37">
        <v>92.91</v>
      </c>
      <c r="J611" s="39" t="s">
        <v>516</v>
      </c>
      <c r="K611" s="39" t="s">
        <v>65</v>
      </c>
      <c r="L611" s="36">
        <v>52</v>
      </c>
      <c r="M611" s="34" t="s">
        <v>777</v>
      </c>
      <c r="N611" s="34" t="s">
        <v>2214</v>
      </c>
      <c r="O611" s="40" t="str">
        <f t="shared" si="73"/>
        <v>Трактор Т-40, держ.номер 00321КС</v>
      </c>
      <c r="P611" s="40" t="s">
        <v>2658</v>
      </c>
      <c r="Q611" s="40" t="e">
        <v>#N/A</v>
      </c>
      <c r="R611" s="40" t="e">
        <v>#N/A</v>
      </c>
      <c r="S611" s="27" t="e">
        <f>VLOOKUP(C611,'Список ТЗ'!$B$2:$B$457,1,FALSE)</f>
        <v>#N/A</v>
      </c>
      <c r="T611" s="27" t="e">
        <f>VLOOKUP(C611,'Список ТЗ'!$B$2:$E$457,2,FALSE)</f>
        <v>#N/A</v>
      </c>
      <c r="U611" s="27" t="e">
        <f>VLOOKUP(C611,'Список ТЗ'!$B$2:$E$457,3,FALSE)</f>
        <v>#N/A</v>
      </c>
      <c r="X611" s="27" t="str">
        <f>VLOOKUP(C611,'Перелік до списання'!$B$2:$B$207,1,FALSE)</f>
        <v>ТМ -10400004479/003</v>
      </c>
    </row>
    <row r="612" spans="1:24" ht="11.1" customHeight="1" x14ac:dyDescent="0.2">
      <c r="A612" s="33">
        <v>4459</v>
      </c>
      <c r="B612" s="34" t="s">
        <v>230</v>
      </c>
      <c r="C612" s="35" t="s">
        <v>414</v>
      </c>
      <c r="D612" s="36">
        <v>104</v>
      </c>
      <c r="E612" s="34" t="s">
        <v>1947</v>
      </c>
      <c r="F612" s="35" t="s">
        <v>58</v>
      </c>
      <c r="G612" s="38">
        <v>1</v>
      </c>
      <c r="H612" s="37">
        <v>0.25</v>
      </c>
      <c r="I612" s="37">
        <v>0.75</v>
      </c>
      <c r="J612" s="39" t="s">
        <v>517</v>
      </c>
      <c r="K612" s="39" t="s">
        <v>65</v>
      </c>
      <c r="L612" s="36">
        <v>52</v>
      </c>
      <c r="M612" s="34" t="s">
        <v>777</v>
      </c>
      <c r="N612" s="34" t="s">
        <v>2214</v>
      </c>
      <c r="O612" s="40" t="str">
        <f t="shared" si="73"/>
        <v>ТРАКТОР Т-155  00328КС</v>
      </c>
      <c r="P612" s="40" t="s">
        <v>2659</v>
      </c>
      <c r="Q612" s="40" t="e">
        <v>#N/A</v>
      </c>
      <c r="R612" s="40" t="e">
        <v>#N/A</v>
      </c>
      <c r="S612" s="27" t="e">
        <f>VLOOKUP(C612,'Список ТЗ'!$B$2:$B$457,1,FALSE)</f>
        <v>#N/A</v>
      </c>
      <c r="T612" s="27" t="e">
        <f>VLOOKUP(C612,'Список ТЗ'!$B$2:$E$457,2,FALSE)</f>
        <v>#N/A</v>
      </c>
      <c r="U612" s="27" t="e">
        <f>VLOOKUP(C612,'Список ТЗ'!$B$2:$E$457,3,FALSE)</f>
        <v>#N/A</v>
      </c>
      <c r="X612" s="27" t="str">
        <f>VLOOKUP(C612,'Перелік до списання'!$B$2:$B$207,1,FALSE)</f>
        <v>ТМ -10400013039/000</v>
      </c>
    </row>
    <row r="613" spans="1:24" ht="11.1" customHeight="1" x14ac:dyDescent="0.2">
      <c r="A613" s="33">
        <v>4460</v>
      </c>
      <c r="B613" s="34" t="s">
        <v>231</v>
      </c>
      <c r="C613" s="35" t="s">
        <v>415</v>
      </c>
      <c r="D613" s="36">
        <v>104</v>
      </c>
      <c r="E613" s="34" t="s">
        <v>1947</v>
      </c>
      <c r="F613" s="35" t="s">
        <v>58</v>
      </c>
      <c r="G613" s="42">
        <v>70676.13</v>
      </c>
      <c r="H613" s="42">
        <v>35927.050000000003</v>
      </c>
      <c r="I613" s="42">
        <v>34749.08</v>
      </c>
      <c r="J613" s="39" t="s">
        <v>518</v>
      </c>
      <c r="K613" s="39" t="s">
        <v>65</v>
      </c>
      <c r="L613" s="36">
        <v>52</v>
      </c>
      <c r="M613" s="34" t="s">
        <v>777</v>
      </c>
      <c r="N613" s="34" t="s">
        <v>2214</v>
      </c>
      <c r="O613" s="40" t="str">
        <f t="shared" si="73"/>
        <v>ТРАКТОР МТЗ-82   00331КС</v>
      </c>
      <c r="P613" s="40" t="s">
        <v>2660</v>
      </c>
      <c r="Q613" s="40" t="e">
        <v>#N/A</v>
      </c>
      <c r="R613" s="40" t="e">
        <v>#N/A</v>
      </c>
      <c r="S613" s="27" t="e">
        <f>VLOOKUP(C613,'Список ТЗ'!$B$2:$B$457,1,FALSE)</f>
        <v>#N/A</v>
      </c>
      <c r="T613" s="27" t="e">
        <f>VLOOKUP(C613,'Список ТЗ'!$B$2:$E$457,2,FALSE)</f>
        <v>#N/A</v>
      </c>
      <c r="U613" s="27" t="e">
        <f>VLOOKUP(C613,'Список ТЗ'!$B$2:$E$457,3,FALSE)</f>
        <v>#N/A</v>
      </c>
      <c r="X613" s="27" t="str">
        <f>VLOOKUP(C613,'Перелік до списання'!$B$2:$B$207,1,FALSE)</f>
        <v>ТМ -10400013062/030</v>
      </c>
    </row>
    <row r="614" spans="1:24" ht="33" customHeight="1" x14ac:dyDescent="0.2">
      <c r="A614" s="33">
        <v>4461</v>
      </c>
      <c r="B614" s="34" t="s">
        <v>232</v>
      </c>
      <c r="C614" s="35" t="s">
        <v>416</v>
      </c>
      <c r="D614" s="36">
        <v>104</v>
      </c>
      <c r="E614" s="34" t="s">
        <v>1947</v>
      </c>
      <c r="F614" s="35" t="s">
        <v>58</v>
      </c>
      <c r="G614" s="42">
        <v>1269.79</v>
      </c>
      <c r="H614" s="41">
        <v>645.5</v>
      </c>
      <c r="I614" s="37">
        <v>624.29</v>
      </c>
      <c r="J614" s="39" t="s">
        <v>482</v>
      </c>
      <c r="K614" s="39" t="s">
        <v>65</v>
      </c>
      <c r="L614" s="36">
        <v>52</v>
      </c>
      <c r="M614" s="34" t="s">
        <v>777</v>
      </c>
      <c r="N614" s="34" t="s">
        <v>2214</v>
      </c>
      <c r="O614" s="40" t="str">
        <f t="shared" si="73"/>
        <v>СВАРОЧНАЯ УСТАНОВКА АС-11 НА БАЗЕ ТРАКТОРА ЛТЗ-55   000427КС</v>
      </c>
      <c r="P614" s="40" t="s">
        <v>2661</v>
      </c>
      <c r="Q614" s="40" t="e">
        <v>#N/A</v>
      </c>
      <c r="R614" s="40" t="e">
        <v>#N/A</v>
      </c>
      <c r="S614" s="27" t="e">
        <f>VLOOKUP(C614,'Список ТЗ'!$B$2:$B$457,1,FALSE)</f>
        <v>#N/A</v>
      </c>
      <c r="T614" s="27" t="e">
        <f>VLOOKUP(C614,'Список ТЗ'!$B$2:$E$457,2,FALSE)</f>
        <v>#N/A</v>
      </c>
      <c r="U614" s="27" t="e">
        <f>VLOOKUP(C614,'Список ТЗ'!$B$2:$E$457,3,FALSE)</f>
        <v>#N/A</v>
      </c>
      <c r="X614" s="27" t="str">
        <f>VLOOKUP(C614,'Перелік до списання'!$B$2:$B$207,1,FALSE)</f>
        <v>ТМ -10400013066/000</v>
      </c>
    </row>
    <row r="615" spans="1:24" ht="33" customHeight="1" x14ac:dyDescent="0.2">
      <c r="A615" s="33">
        <v>4462</v>
      </c>
      <c r="B615" s="34" t="s">
        <v>2662</v>
      </c>
      <c r="C615" s="35" t="s">
        <v>2663</v>
      </c>
      <c r="D615" s="36">
        <v>104</v>
      </c>
      <c r="E615" s="34" t="s">
        <v>1947</v>
      </c>
      <c r="F615" s="35" t="s">
        <v>58</v>
      </c>
      <c r="G615" s="42">
        <v>1410.88</v>
      </c>
      <c r="H615" s="37">
        <v>787.73</v>
      </c>
      <c r="I615" s="37">
        <v>623.15</v>
      </c>
      <c r="J615" s="39" t="s">
        <v>482</v>
      </c>
      <c r="K615" s="39" t="s">
        <v>65</v>
      </c>
      <c r="L615" s="36">
        <v>52</v>
      </c>
      <c r="M615" s="34" t="s">
        <v>777</v>
      </c>
      <c r="N615" s="34" t="s">
        <v>2163</v>
      </c>
      <c r="O615" s="40" t="str">
        <f t="shared" si="73"/>
        <v>СВАРОЧНАЯ УСТАНОВКА АС-11 НА БАЗЕ ТРАКТОРА ЛТЗ-55   000429КС</v>
      </c>
      <c r="P615" s="40" t="s">
        <v>2664</v>
      </c>
      <c r="Q615" s="40" t="e">
        <v>#N/A</v>
      </c>
      <c r="R615" s="40" t="e">
        <v>#N/A</v>
      </c>
      <c r="S615" s="27" t="e">
        <f>VLOOKUP(C615,'Список ТЗ'!$B$2:$B$457,1,FALSE)</f>
        <v>#N/A</v>
      </c>
      <c r="T615" s="27" t="e">
        <f>VLOOKUP(C615,'Список ТЗ'!$B$2:$E$457,2,FALSE)</f>
        <v>#N/A</v>
      </c>
      <c r="U615" s="27" t="e">
        <f>VLOOKUP(C615,'Список ТЗ'!$B$2:$E$457,3,FALSE)</f>
        <v>#N/A</v>
      </c>
      <c r="X615" s="27" t="e">
        <f>VLOOKUP(C615,'Перелік до списання'!$B$2:$B$207,1,FALSE)</f>
        <v>#N/A</v>
      </c>
    </row>
    <row r="616" spans="1:24" ht="21.95" customHeight="1" x14ac:dyDescent="0.2">
      <c r="A616" s="33">
        <v>4463</v>
      </c>
      <c r="B616" s="34" t="s">
        <v>233</v>
      </c>
      <c r="C616" s="35" t="s">
        <v>417</v>
      </c>
      <c r="D616" s="36">
        <v>104</v>
      </c>
      <c r="E616" s="34" t="s">
        <v>1947</v>
      </c>
      <c r="F616" s="35" t="s">
        <v>58</v>
      </c>
      <c r="G616" s="38">
        <v>1</v>
      </c>
      <c r="H616" s="37">
        <v>0.49</v>
      </c>
      <c r="I616" s="37">
        <v>0.51</v>
      </c>
      <c r="J616" s="39" t="s">
        <v>519</v>
      </c>
      <c r="K616" s="39" t="s">
        <v>65</v>
      </c>
      <c r="L616" s="36">
        <v>52</v>
      </c>
      <c r="M616" s="34" t="s">
        <v>777</v>
      </c>
      <c r="N616" s="34" t="s">
        <v>2214</v>
      </c>
      <c r="O616" s="40" t="str">
        <f t="shared" si="73"/>
        <v>Сварочная уст.на базе трактора Т-40М   01353КС</v>
      </c>
      <c r="P616" s="40" t="s">
        <v>2665</v>
      </c>
      <c r="Q616" s="40" t="e">
        <v>#N/A</v>
      </c>
      <c r="R616" s="40" t="e">
        <v>#N/A</v>
      </c>
      <c r="S616" s="27" t="e">
        <f>VLOOKUP(C616,'Список ТЗ'!$B$2:$B$457,1,FALSE)</f>
        <v>#N/A</v>
      </c>
      <c r="T616" s="27" t="e">
        <f>VLOOKUP(C616,'Список ТЗ'!$B$2:$E$457,2,FALSE)</f>
        <v>#N/A</v>
      </c>
      <c r="U616" s="27" t="e">
        <f>VLOOKUP(C616,'Список ТЗ'!$B$2:$E$457,3,FALSE)</f>
        <v>#N/A</v>
      </c>
      <c r="X616" s="27" t="str">
        <f>VLOOKUP(C616,'Перелік до списання'!$B$2:$B$207,1,FALSE)</f>
        <v>ТМ -10400013085/000</v>
      </c>
    </row>
    <row r="617" spans="1:24" ht="21.95" customHeight="1" x14ac:dyDescent="0.2">
      <c r="A617" s="33">
        <v>4464</v>
      </c>
      <c r="B617" s="34" t="s">
        <v>234</v>
      </c>
      <c r="C617" s="35" t="s">
        <v>418</v>
      </c>
      <c r="D617" s="36">
        <v>104</v>
      </c>
      <c r="E617" s="34" t="s">
        <v>1947</v>
      </c>
      <c r="F617" s="35" t="s">
        <v>58</v>
      </c>
      <c r="G617" s="38">
        <v>1</v>
      </c>
      <c r="H617" s="37">
        <v>0.19</v>
      </c>
      <c r="I617" s="37">
        <v>0.81</v>
      </c>
      <c r="J617" s="39" t="s">
        <v>519</v>
      </c>
      <c r="K617" s="39" t="s">
        <v>65</v>
      </c>
      <c r="L617" s="36">
        <v>52</v>
      </c>
      <c r="M617" s="34" t="s">
        <v>777</v>
      </c>
      <c r="N617" s="34" t="s">
        <v>2214</v>
      </c>
      <c r="O617" s="40" t="str">
        <f t="shared" si="73"/>
        <v>Сварочная уст.на базе трактора Т-40М   01354КС</v>
      </c>
      <c r="P617" s="40" t="s">
        <v>2666</v>
      </c>
      <c r="Q617" s="40" t="e">
        <v>#N/A</v>
      </c>
      <c r="R617" s="40" t="e">
        <v>#N/A</v>
      </c>
      <c r="S617" s="27" t="e">
        <f>VLOOKUP(C617,'Список ТЗ'!$B$2:$B$457,1,FALSE)</f>
        <v>#N/A</v>
      </c>
      <c r="T617" s="27" t="e">
        <f>VLOOKUP(C617,'Список ТЗ'!$B$2:$E$457,2,FALSE)</f>
        <v>#N/A</v>
      </c>
      <c r="U617" s="27" t="e">
        <f>VLOOKUP(C617,'Список ТЗ'!$B$2:$E$457,3,FALSE)</f>
        <v>#N/A</v>
      </c>
      <c r="X617" s="27" t="str">
        <f>VLOOKUP(C617,'Перелік до списання'!$B$2:$B$207,1,FALSE)</f>
        <v>ТМ -10400013086/000</v>
      </c>
    </row>
    <row r="618" spans="1:24" ht="33" customHeight="1" x14ac:dyDescent="0.2">
      <c r="A618" s="33">
        <v>4465</v>
      </c>
      <c r="B618" s="34" t="s">
        <v>235</v>
      </c>
      <c r="C618" s="35" t="s">
        <v>419</v>
      </c>
      <c r="D618" s="36">
        <v>104</v>
      </c>
      <c r="E618" s="34" t="s">
        <v>1947</v>
      </c>
      <c r="F618" s="35" t="s">
        <v>58</v>
      </c>
      <c r="G618" s="38">
        <v>1</v>
      </c>
      <c r="H618" s="37">
        <v>0.19</v>
      </c>
      <c r="I618" s="37">
        <v>0.81</v>
      </c>
      <c r="J618" s="39" t="s">
        <v>481</v>
      </c>
      <c r="K618" s="39" t="s">
        <v>65</v>
      </c>
      <c r="L618" s="36">
        <v>52</v>
      </c>
      <c r="M618" s="34" t="s">
        <v>777</v>
      </c>
      <c r="N618" s="34" t="s">
        <v>2214</v>
      </c>
      <c r="O618" s="40" t="str">
        <f t="shared" si="73"/>
        <v>СВАРОЧНЫЙ АГРЕГАТ АП-21 НА БАЗЕ ТР-РА Т-40   00320КС</v>
      </c>
      <c r="P618" s="40" t="s">
        <v>2667</v>
      </c>
      <c r="Q618" s="40" t="e">
        <v>#N/A</v>
      </c>
      <c r="R618" s="40" t="e">
        <v>#N/A</v>
      </c>
      <c r="S618" s="27" t="e">
        <f>VLOOKUP(C618,'Список ТЗ'!$B$2:$B$457,1,FALSE)</f>
        <v>#N/A</v>
      </c>
      <c r="T618" s="27" t="e">
        <f>VLOOKUP(C618,'Список ТЗ'!$B$2:$E$457,2,FALSE)</f>
        <v>#N/A</v>
      </c>
      <c r="U618" s="27" t="e">
        <f>VLOOKUP(C618,'Список ТЗ'!$B$2:$E$457,3,FALSE)</f>
        <v>#N/A</v>
      </c>
      <c r="X618" s="27" t="str">
        <f>VLOOKUP(C618,'Перелік до списання'!$B$2:$B$207,1,FALSE)</f>
        <v>ТМ -10400004923/000</v>
      </c>
    </row>
    <row r="619" spans="1:24" ht="33" customHeight="1" x14ac:dyDescent="0.2">
      <c r="A619" s="33">
        <v>4466</v>
      </c>
      <c r="B619" s="34" t="s">
        <v>236</v>
      </c>
      <c r="C619" s="35" t="s">
        <v>420</v>
      </c>
      <c r="D619" s="36">
        <v>104</v>
      </c>
      <c r="E619" s="34" t="s">
        <v>1947</v>
      </c>
      <c r="F619" s="35" t="s">
        <v>58</v>
      </c>
      <c r="G619" s="38">
        <v>1</v>
      </c>
      <c r="H619" s="37">
        <v>0.08</v>
      </c>
      <c r="I619" s="37">
        <v>0.92</v>
      </c>
      <c r="J619" s="39" t="s">
        <v>520</v>
      </c>
      <c r="K619" s="39" t="s">
        <v>65</v>
      </c>
      <c r="L619" s="36">
        <v>52</v>
      </c>
      <c r="M619" s="34" t="s">
        <v>777</v>
      </c>
      <c r="N619" s="34" t="s">
        <v>2214</v>
      </c>
      <c r="O619" s="40" t="str">
        <f t="shared" si="73"/>
        <v>Дискофреза ФД-1 на базе трактора ЮМЗ-6К  03763КС</v>
      </c>
      <c r="P619" s="40" t="s">
        <v>2668</v>
      </c>
      <c r="Q619" s="40" t="e">
        <v>#N/A</v>
      </c>
      <c r="R619" s="40" t="e">
        <v>#N/A</v>
      </c>
      <c r="S619" s="27" t="e">
        <f>VLOOKUP(C619,'Список ТЗ'!$B$2:$B$457,1,FALSE)</f>
        <v>#N/A</v>
      </c>
      <c r="T619" s="27" t="e">
        <f>VLOOKUP(C619,'Список ТЗ'!$B$2:$E$457,2,FALSE)</f>
        <v>#N/A</v>
      </c>
      <c r="U619" s="27" t="e">
        <f>VLOOKUP(C619,'Список ТЗ'!$B$2:$E$457,3,FALSE)</f>
        <v>#N/A</v>
      </c>
      <c r="X619" s="27" t="str">
        <f>VLOOKUP(C619,'Перелік до списання'!$B$2:$B$207,1,FALSE)</f>
        <v>ТМ -10400030978/000</v>
      </c>
    </row>
    <row r="620" spans="1:24" ht="21.95" customHeight="1" x14ac:dyDescent="0.2">
      <c r="A620" s="33">
        <v>4467</v>
      </c>
      <c r="B620" s="34" t="s">
        <v>237</v>
      </c>
      <c r="C620" s="35" t="s">
        <v>421</v>
      </c>
      <c r="D620" s="36">
        <v>104</v>
      </c>
      <c r="E620" s="34" t="s">
        <v>1947</v>
      </c>
      <c r="F620" s="35" t="s">
        <v>58</v>
      </c>
      <c r="G620" s="38">
        <v>1</v>
      </c>
      <c r="H620" s="37">
        <v>0.25</v>
      </c>
      <c r="I620" s="37">
        <v>0.75</v>
      </c>
      <c r="J620" s="39" t="s">
        <v>509</v>
      </c>
      <c r="K620" s="39" t="s">
        <v>65</v>
      </c>
      <c r="L620" s="36">
        <v>52</v>
      </c>
      <c r="M620" s="34" t="s">
        <v>777</v>
      </c>
      <c r="N620" s="34" t="s">
        <v>2214</v>
      </c>
      <c r="O620" s="40" t="str">
        <f t="shared" si="73"/>
        <v>Самоходное шасси Т-16 трактор 00994КС</v>
      </c>
      <c r="P620" s="40" t="s">
        <v>2669</v>
      </c>
      <c r="Q620" s="40" t="s">
        <v>2670</v>
      </c>
      <c r="R620" s="40" t="s">
        <v>2671</v>
      </c>
      <c r="S620" s="27" t="str">
        <f>VLOOKUP(C620,'Список ТЗ'!$B$2:$E$457,4,FALSE)</f>
        <v>Т-16 МГ</v>
      </c>
      <c r="T620" s="27" t="str">
        <f>VLOOKUP(C620,'Список ТЗ'!$B$2:$E$457,2,FALSE)</f>
        <v>21307 АІ</v>
      </c>
      <c r="U620" s="27" t="str">
        <f>VLOOKUP(C620,'Список ТЗ'!$B$2:$E$457,3,FALSE)</f>
        <v>00994 КС</v>
      </c>
      <c r="V620" s="27">
        <f t="shared" ref="V620:V621" si="76">SEARCH(R620,P620)</f>
        <v>27</v>
      </c>
      <c r="W620" s="27">
        <f t="shared" ref="W620:W621" si="77">LEN(Q620)</f>
        <v>7</v>
      </c>
      <c r="X620" s="27" t="str">
        <f>VLOOKUP(C620,'Перелік до списання'!$B$2:$B$207,1,FALSE)</f>
        <v>ТРМ-10400101018/000</v>
      </c>
    </row>
    <row r="621" spans="1:24" ht="21.95" customHeight="1" x14ac:dyDescent="0.2">
      <c r="A621" s="33">
        <v>4621</v>
      </c>
      <c r="B621" s="34" t="s">
        <v>238</v>
      </c>
      <c r="C621" s="35" t="s">
        <v>422</v>
      </c>
      <c r="D621" s="36">
        <v>104</v>
      </c>
      <c r="E621" s="34" t="s">
        <v>1947</v>
      </c>
      <c r="F621" s="35" t="s">
        <v>436</v>
      </c>
      <c r="G621" s="38">
        <v>1</v>
      </c>
      <c r="H621" s="37">
        <v>0.25</v>
      </c>
      <c r="I621" s="37">
        <v>0.75</v>
      </c>
      <c r="J621" s="39" t="s">
        <v>469</v>
      </c>
      <c r="K621" s="39" t="s">
        <v>65</v>
      </c>
      <c r="L621" s="36">
        <v>52</v>
      </c>
      <c r="M621" s="34" t="s">
        <v>777</v>
      </c>
      <c r="N621" s="34" t="s">
        <v>2214</v>
      </c>
      <c r="O621" s="40" t="str">
        <f t="shared" si="73"/>
        <v>Екскаватор ЭО 2625 №00991 КС</v>
      </c>
      <c r="P621" s="40" t="s">
        <v>2672</v>
      </c>
      <c r="Q621" s="40" t="s">
        <v>2673</v>
      </c>
      <c r="R621" s="40" t="s">
        <v>2674</v>
      </c>
      <c r="S621" s="27" t="str">
        <f>VLOOKUP(C621,'Список ТЗ'!$B$2:$E$457,4,FALSE)</f>
        <v>ЕО-2625</v>
      </c>
      <c r="T621" s="27" t="str">
        <f>VLOOKUP(C621,'Список ТЗ'!$B$2:$E$457,2,FALSE)</f>
        <v>21314 АІ</v>
      </c>
      <c r="U621" s="27" t="str">
        <f>VLOOKUP(C621,'Список ТЗ'!$B$2:$E$457,3,FALSE)</f>
        <v>00991 КС</v>
      </c>
      <c r="V621" s="27">
        <f t="shared" si="76"/>
        <v>18</v>
      </c>
      <c r="W621" s="27">
        <f t="shared" si="77"/>
        <v>7</v>
      </c>
      <c r="X621" s="27" t="str">
        <f>VLOOKUP(C621,'Перелік до списання'!$B$2:$B$207,1,FALSE)</f>
        <v>СЕА-10400101091/000</v>
      </c>
    </row>
    <row r="622" spans="1:24" ht="21.95" customHeight="1" x14ac:dyDescent="0.2">
      <c r="A622" s="33">
        <v>4468</v>
      </c>
      <c r="B622" s="34" t="s">
        <v>2675</v>
      </c>
      <c r="C622" s="35" t="s">
        <v>2676</v>
      </c>
      <c r="D622" s="36">
        <v>104</v>
      </c>
      <c r="E622" s="34" t="s">
        <v>2677</v>
      </c>
      <c r="F622" s="35" t="s">
        <v>2678</v>
      </c>
      <c r="G622" s="42">
        <v>10702.85</v>
      </c>
      <c r="H622" s="42">
        <v>2430.4499999999998</v>
      </c>
      <c r="I622" s="43">
        <v>8272.4</v>
      </c>
      <c r="J622" s="39" t="s">
        <v>521</v>
      </c>
      <c r="K622" s="39" t="s">
        <v>65</v>
      </c>
      <c r="L622" s="36">
        <v>52</v>
      </c>
      <c r="M622" s="34" t="s">
        <v>777</v>
      </c>
      <c r="N622" s="34" t="s">
        <v>2163</v>
      </c>
      <c r="O622" s="40" t="str">
        <f t="shared" si="73"/>
        <v>Электрокран балка</v>
      </c>
      <c r="P622" s="40" t="s">
        <v>2679</v>
      </c>
      <c r="Q622" s="40" t="e">
        <v>#N/A</v>
      </c>
      <c r="R622" s="40" t="e">
        <v>#N/A</v>
      </c>
      <c r="S622" s="27" t="e">
        <f>VLOOKUP(C622,'Список ТЗ'!$B$2:$B$457,1,FALSE)</f>
        <v>#N/A</v>
      </c>
      <c r="T622" s="27" t="e">
        <f>VLOOKUP(C622,'Список ТЗ'!$B$2:$E$457,2,FALSE)</f>
        <v>#N/A</v>
      </c>
      <c r="U622" s="27" t="e">
        <f>VLOOKUP(C622,'Список ТЗ'!$B$2:$E$457,3,FALSE)</f>
        <v>#N/A</v>
      </c>
      <c r="X622" s="27" t="e">
        <f>VLOOKUP(C622,'Перелік до списання'!$B$2:$B$207,1,FALSE)</f>
        <v>#N/A</v>
      </c>
    </row>
    <row r="623" spans="1:24" ht="21.95" customHeight="1" x14ac:dyDescent="0.2">
      <c r="A623" s="33">
        <v>4469</v>
      </c>
      <c r="B623" s="34" t="s">
        <v>2680</v>
      </c>
      <c r="C623" s="35" t="s">
        <v>2681</v>
      </c>
      <c r="D623" s="36">
        <v>104</v>
      </c>
      <c r="E623" s="34" t="s">
        <v>2677</v>
      </c>
      <c r="F623" s="35" t="s">
        <v>2678</v>
      </c>
      <c r="G623" s="37">
        <v>30.36</v>
      </c>
      <c r="H623" s="37">
        <v>6.87</v>
      </c>
      <c r="I623" s="37">
        <v>23.49</v>
      </c>
      <c r="J623" s="39" t="s">
        <v>521</v>
      </c>
      <c r="K623" s="39" t="s">
        <v>65</v>
      </c>
      <c r="L623" s="36">
        <v>52</v>
      </c>
      <c r="M623" s="34" t="s">
        <v>777</v>
      </c>
      <c r="N623" s="34" t="s">
        <v>2163</v>
      </c>
      <c r="O623" s="40" t="str">
        <f t="shared" si="73"/>
        <v>Станок вертикально-сверлильный</v>
      </c>
      <c r="P623" s="40" t="s">
        <v>2682</v>
      </c>
      <c r="Q623" s="40" t="e">
        <v>#N/A</v>
      </c>
      <c r="R623" s="40" t="e">
        <v>#N/A</v>
      </c>
      <c r="S623" s="27" t="e">
        <f>VLOOKUP(C623,'Список ТЗ'!$B$2:$B$457,1,FALSE)</f>
        <v>#N/A</v>
      </c>
      <c r="T623" s="27" t="e">
        <f>VLOOKUP(C623,'Список ТЗ'!$B$2:$E$457,2,FALSE)</f>
        <v>#N/A</v>
      </c>
      <c r="U623" s="27" t="e">
        <f>VLOOKUP(C623,'Список ТЗ'!$B$2:$E$457,3,FALSE)</f>
        <v>#N/A</v>
      </c>
      <c r="X623" s="27" t="e">
        <f>VLOOKUP(C623,'Перелік до списання'!$B$2:$B$207,1,FALSE)</f>
        <v>#N/A</v>
      </c>
    </row>
    <row r="624" spans="1:24" ht="21.95" customHeight="1" x14ac:dyDescent="0.2">
      <c r="A624" s="33">
        <v>4470</v>
      </c>
      <c r="B624" s="34" t="s">
        <v>2683</v>
      </c>
      <c r="C624" s="35" t="s">
        <v>2684</v>
      </c>
      <c r="D624" s="36">
        <v>104</v>
      </c>
      <c r="E624" s="34" t="s">
        <v>2677</v>
      </c>
      <c r="F624" s="35" t="s">
        <v>2678</v>
      </c>
      <c r="G624" s="37">
        <v>37.130000000000003</v>
      </c>
      <c r="H624" s="37">
        <v>7.63</v>
      </c>
      <c r="I624" s="41">
        <v>29.5</v>
      </c>
      <c r="J624" s="39" t="s">
        <v>2685</v>
      </c>
      <c r="K624" s="39" t="s">
        <v>65</v>
      </c>
      <c r="L624" s="36">
        <v>52</v>
      </c>
      <c r="M624" s="34" t="s">
        <v>777</v>
      </c>
      <c r="N624" s="34" t="s">
        <v>2163</v>
      </c>
      <c r="O624" s="40" t="str">
        <f t="shared" si="73"/>
        <v>Сварочный агрегат</v>
      </c>
      <c r="P624" s="40" t="s">
        <v>2686</v>
      </c>
      <c r="Q624" s="40" t="e">
        <v>#N/A</v>
      </c>
      <c r="R624" s="40" t="e">
        <v>#N/A</v>
      </c>
      <c r="S624" s="27" t="e">
        <f>VLOOKUP(C624,'Список ТЗ'!$B$2:$B$457,1,FALSE)</f>
        <v>#N/A</v>
      </c>
      <c r="T624" s="27" t="e">
        <f>VLOOKUP(C624,'Список ТЗ'!$B$2:$E$457,2,FALSE)</f>
        <v>#N/A</v>
      </c>
      <c r="U624" s="27" t="e">
        <f>VLOOKUP(C624,'Список ТЗ'!$B$2:$E$457,3,FALSE)</f>
        <v>#N/A</v>
      </c>
      <c r="X624" s="27" t="e">
        <f>VLOOKUP(C624,'Перелік до списання'!$B$2:$B$207,1,FALSE)</f>
        <v>#N/A</v>
      </c>
    </row>
    <row r="625" spans="1:24" ht="21.95" customHeight="1" x14ac:dyDescent="0.2">
      <c r="A625" s="33">
        <v>4471</v>
      </c>
      <c r="B625" s="34" t="s">
        <v>2687</v>
      </c>
      <c r="C625" s="35" t="s">
        <v>2688</v>
      </c>
      <c r="D625" s="36">
        <v>104</v>
      </c>
      <c r="E625" s="34" t="s">
        <v>2677</v>
      </c>
      <c r="F625" s="35" t="s">
        <v>2678</v>
      </c>
      <c r="G625" s="37">
        <v>265.67</v>
      </c>
      <c r="H625" s="37">
        <v>20.77</v>
      </c>
      <c r="I625" s="41">
        <v>244.9</v>
      </c>
      <c r="J625" s="39" t="s">
        <v>2689</v>
      </c>
      <c r="K625" s="39" t="s">
        <v>65</v>
      </c>
      <c r="L625" s="36">
        <v>52</v>
      </c>
      <c r="M625" s="34" t="s">
        <v>777</v>
      </c>
      <c r="N625" s="34" t="s">
        <v>2214</v>
      </c>
      <c r="O625" s="40" t="str">
        <f t="shared" si="73"/>
        <v>Станок точильно-двухсторонний</v>
      </c>
      <c r="P625" s="40" t="s">
        <v>2690</v>
      </c>
      <c r="Q625" s="40" t="e">
        <v>#N/A</v>
      </c>
      <c r="R625" s="40" t="e">
        <v>#N/A</v>
      </c>
      <c r="S625" s="27" t="e">
        <f>VLOOKUP(C625,'Список ТЗ'!$B$2:$B$457,1,FALSE)</f>
        <v>#N/A</v>
      </c>
      <c r="T625" s="27" t="e">
        <f>VLOOKUP(C625,'Список ТЗ'!$B$2:$E$457,2,FALSE)</f>
        <v>#N/A</v>
      </c>
      <c r="U625" s="27" t="e">
        <f>VLOOKUP(C625,'Список ТЗ'!$B$2:$E$457,3,FALSE)</f>
        <v>#N/A</v>
      </c>
      <c r="X625" s="27" t="e">
        <f>VLOOKUP(C625,'Перелік до списання'!$B$2:$B$207,1,FALSE)</f>
        <v>#N/A</v>
      </c>
    </row>
    <row r="626" spans="1:24" ht="21.95" customHeight="1" x14ac:dyDescent="0.2">
      <c r="A626" s="33">
        <v>4472</v>
      </c>
      <c r="B626" s="34" t="s">
        <v>2680</v>
      </c>
      <c r="C626" s="35" t="s">
        <v>2691</v>
      </c>
      <c r="D626" s="36">
        <v>104</v>
      </c>
      <c r="E626" s="34" t="s">
        <v>2677</v>
      </c>
      <c r="F626" s="35" t="s">
        <v>2678</v>
      </c>
      <c r="G626" s="37">
        <v>356.76</v>
      </c>
      <c r="H626" s="37">
        <v>61.33</v>
      </c>
      <c r="I626" s="37">
        <v>295.43</v>
      </c>
      <c r="J626" s="39" t="s">
        <v>2689</v>
      </c>
      <c r="K626" s="39" t="s">
        <v>65</v>
      </c>
      <c r="L626" s="36">
        <v>52</v>
      </c>
      <c r="M626" s="34" t="s">
        <v>777</v>
      </c>
      <c r="N626" s="34" t="s">
        <v>2163</v>
      </c>
      <c r="O626" s="40" t="str">
        <f t="shared" si="73"/>
        <v>Станок вертикально-сверлильный</v>
      </c>
      <c r="P626" s="40" t="s">
        <v>2682</v>
      </c>
      <c r="Q626" s="40" t="e">
        <v>#N/A</v>
      </c>
      <c r="R626" s="40" t="e">
        <v>#N/A</v>
      </c>
      <c r="S626" s="27" t="e">
        <f>VLOOKUP(C626,'Список ТЗ'!$B$2:$B$457,1,FALSE)</f>
        <v>#N/A</v>
      </c>
      <c r="T626" s="27" t="e">
        <f>VLOOKUP(C626,'Список ТЗ'!$B$2:$E$457,2,FALSE)</f>
        <v>#N/A</v>
      </c>
      <c r="U626" s="27" t="e">
        <f>VLOOKUP(C626,'Список ТЗ'!$B$2:$E$457,3,FALSE)</f>
        <v>#N/A</v>
      </c>
      <c r="X626" s="27" t="e">
        <f>VLOOKUP(C626,'Перелік до списання'!$B$2:$B$207,1,FALSE)</f>
        <v>#N/A</v>
      </c>
    </row>
    <row r="627" spans="1:24" ht="21.95" customHeight="1" x14ac:dyDescent="0.2">
      <c r="A627" s="33">
        <v>4474</v>
      </c>
      <c r="B627" s="34" t="s">
        <v>2692</v>
      </c>
      <c r="C627" s="35" t="s">
        <v>2693</v>
      </c>
      <c r="D627" s="36">
        <v>104</v>
      </c>
      <c r="E627" s="34" t="s">
        <v>2677</v>
      </c>
      <c r="F627" s="35" t="s">
        <v>2678</v>
      </c>
      <c r="G627" s="37">
        <v>386.13</v>
      </c>
      <c r="H627" s="37">
        <v>101.91</v>
      </c>
      <c r="I627" s="37">
        <v>284.22000000000003</v>
      </c>
      <c r="J627" s="39" t="s">
        <v>1846</v>
      </c>
      <c r="K627" s="39" t="s">
        <v>65</v>
      </c>
      <c r="L627" s="36">
        <v>52</v>
      </c>
      <c r="M627" s="34" t="s">
        <v>777</v>
      </c>
      <c r="N627" s="34" t="s">
        <v>2163</v>
      </c>
      <c r="O627" s="40" t="str">
        <f t="shared" si="73"/>
        <v>Компрессор</v>
      </c>
      <c r="P627" s="40" t="s">
        <v>2692</v>
      </c>
      <c r="Q627" s="40" t="e">
        <v>#N/A</v>
      </c>
      <c r="R627" s="40" t="e">
        <v>#N/A</v>
      </c>
      <c r="S627" s="27" t="e">
        <f>VLOOKUP(C627,'Список ТЗ'!$B$2:$B$457,1,FALSE)</f>
        <v>#N/A</v>
      </c>
      <c r="T627" s="27" t="e">
        <f>VLOOKUP(C627,'Список ТЗ'!$B$2:$E$457,2,FALSE)</f>
        <v>#N/A</v>
      </c>
      <c r="U627" s="27" t="e">
        <f>VLOOKUP(C627,'Список ТЗ'!$B$2:$E$457,3,FALSE)</f>
        <v>#N/A</v>
      </c>
      <c r="X627" s="27" t="e">
        <f>VLOOKUP(C627,'Перелік до списання'!$B$2:$B$207,1,FALSE)</f>
        <v>#N/A</v>
      </c>
    </row>
    <row r="628" spans="1:24" ht="21.95" customHeight="1" x14ac:dyDescent="0.2">
      <c r="A628" s="33">
        <v>4475</v>
      </c>
      <c r="B628" s="34" t="s">
        <v>2694</v>
      </c>
      <c r="C628" s="35" t="s">
        <v>2695</v>
      </c>
      <c r="D628" s="36">
        <v>104</v>
      </c>
      <c r="E628" s="34" t="s">
        <v>2677</v>
      </c>
      <c r="F628" s="35" t="s">
        <v>2678</v>
      </c>
      <c r="G628" s="37">
        <v>421.89</v>
      </c>
      <c r="H628" s="37">
        <v>142.38</v>
      </c>
      <c r="I628" s="37">
        <v>279.51</v>
      </c>
      <c r="J628" s="39" t="s">
        <v>61</v>
      </c>
      <c r="K628" s="39" t="s">
        <v>65</v>
      </c>
      <c r="L628" s="36">
        <v>52</v>
      </c>
      <c r="M628" s="34" t="s">
        <v>777</v>
      </c>
      <c r="N628" s="34" t="s">
        <v>2163</v>
      </c>
      <c r="O628" s="40" t="str">
        <f t="shared" si="73"/>
        <v>Система для балансировки колёс</v>
      </c>
      <c r="P628" s="40" t="s">
        <v>2696</v>
      </c>
      <c r="Q628" s="40" t="e">
        <v>#N/A</v>
      </c>
      <c r="R628" s="40" t="e">
        <v>#N/A</v>
      </c>
      <c r="S628" s="27" t="e">
        <f>VLOOKUP(C628,'Список ТЗ'!$B$2:$B$457,1,FALSE)</f>
        <v>#N/A</v>
      </c>
      <c r="T628" s="27" t="e">
        <f>VLOOKUP(C628,'Список ТЗ'!$B$2:$E$457,2,FALSE)</f>
        <v>#N/A</v>
      </c>
      <c r="U628" s="27" t="e">
        <f>VLOOKUP(C628,'Список ТЗ'!$B$2:$E$457,3,FALSE)</f>
        <v>#N/A</v>
      </c>
      <c r="X628" s="27" t="e">
        <f>VLOOKUP(C628,'Перелік до списання'!$B$2:$B$207,1,FALSE)</f>
        <v>#N/A</v>
      </c>
    </row>
    <row r="629" spans="1:24" ht="21.95" customHeight="1" x14ac:dyDescent="0.2">
      <c r="A629" s="33">
        <v>4476</v>
      </c>
      <c r="B629" s="34" t="s">
        <v>2697</v>
      </c>
      <c r="C629" s="35" t="s">
        <v>2698</v>
      </c>
      <c r="D629" s="36">
        <v>104</v>
      </c>
      <c r="E629" s="34" t="s">
        <v>2677</v>
      </c>
      <c r="F629" s="35" t="s">
        <v>2678</v>
      </c>
      <c r="G629" s="42">
        <v>1434.64</v>
      </c>
      <c r="H629" s="37">
        <v>325.79000000000002</v>
      </c>
      <c r="I629" s="42">
        <v>1108.8499999999999</v>
      </c>
      <c r="J629" s="39" t="s">
        <v>522</v>
      </c>
      <c r="K629" s="39" t="s">
        <v>65</v>
      </c>
      <c r="L629" s="36">
        <v>52</v>
      </c>
      <c r="M629" s="34" t="s">
        <v>777</v>
      </c>
      <c r="N629" s="34" t="s">
        <v>2163</v>
      </c>
      <c r="O629" s="40" t="str">
        <f t="shared" si="73"/>
        <v>Станок токарный</v>
      </c>
      <c r="P629" s="40" t="s">
        <v>2699</v>
      </c>
      <c r="Q629" s="40" t="e">
        <v>#N/A</v>
      </c>
      <c r="R629" s="40" t="e">
        <v>#N/A</v>
      </c>
      <c r="S629" s="27" t="e">
        <f>VLOOKUP(C629,'Список ТЗ'!$B$2:$B$457,1,FALSE)</f>
        <v>#N/A</v>
      </c>
      <c r="T629" s="27" t="e">
        <f>VLOOKUP(C629,'Список ТЗ'!$B$2:$E$457,2,FALSE)</f>
        <v>#N/A</v>
      </c>
      <c r="U629" s="27" t="e">
        <f>VLOOKUP(C629,'Список ТЗ'!$B$2:$E$457,3,FALSE)</f>
        <v>#N/A</v>
      </c>
      <c r="X629" s="27" t="e">
        <f>VLOOKUP(C629,'Перелік до списання'!$B$2:$B$207,1,FALSE)</f>
        <v>#N/A</v>
      </c>
    </row>
    <row r="630" spans="1:24" ht="21.95" customHeight="1" x14ac:dyDescent="0.2">
      <c r="A630" s="33">
        <v>4477</v>
      </c>
      <c r="B630" s="34" t="s">
        <v>2700</v>
      </c>
      <c r="C630" s="35" t="s">
        <v>2701</v>
      </c>
      <c r="D630" s="36">
        <v>104</v>
      </c>
      <c r="E630" s="34" t="s">
        <v>2677</v>
      </c>
      <c r="F630" s="35" t="s">
        <v>2678</v>
      </c>
      <c r="G630" s="37">
        <v>207.92</v>
      </c>
      <c r="H630" s="37">
        <v>42.65</v>
      </c>
      <c r="I630" s="37">
        <v>165.27</v>
      </c>
      <c r="J630" s="39" t="s">
        <v>447</v>
      </c>
      <c r="K630" s="39" t="s">
        <v>65</v>
      </c>
      <c r="L630" s="36">
        <v>52</v>
      </c>
      <c r="M630" s="34" t="s">
        <v>777</v>
      </c>
      <c r="N630" s="34" t="s">
        <v>2163</v>
      </c>
      <c r="O630" s="40" t="str">
        <f t="shared" si="73"/>
        <v>Пресс гидравлический</v>
      </c>
      <c r="P630" s="40" t="s">
        <v>2702</v>
      </c>
      <c r="Q630" s="40" t="e">
        <v>#N/A</v>
      </c>
      <c r="R630" s="40" t="e">
        <v>#N/A</v>
      </c>
      <c r="S630" s="27" t="e">
        <f>VLOOKUP(C630,'Список ТЗ'!$B$2:$B$457,1,FALSE)</f>
        <v>#N/A</v>
      </c>
      <c r="T630" s="27" t="e">
        <f>VLOOKUP(C630,'Список ТЗ'!$B$2:$E$457,2,FALSE)</f>
        <v>#N/A</v>
      </c>
      <c r="U630" s="27" t="e">
        <f>VLOOKUP(C630,'Список ТЗ'!$B$2:$E$457,3,FALSE)</f>
        <v>#N/A</v>
      </c>
      <c r="X630" s="27" t="e">
        <f>VLOOKUP(C630,'Перелік до списання'!$B$2:$B$207,1,FALSE)</f>
        <v>#N/A</v>
      </c>
    </row>
    <row r="631" spans="1:24" ht="11.1" customHeight="1" x14ac:dyDescent="0.2">
      <c r="A631" s="33">
        <v>4478</v>
      </c>
      <c r="B631" s="34" t="s">
        <v>2700</v>
      </c>
      <c r="C631" s="35" t="s">
        <v>2703</v>
      </c>
      <c r="D631" s="36">
        <v>104</v>
      </c>
      <c r="E631" s="34" t="s">
        <v>2677</v>
      </c>
      <c r="F631" s="35" t="s">
        <v>2678</v>
      </c>
      <c r="G631" s="37">
        <v>115.51</v>
      </c>
      <c r="H631" s="37">
        <v>13.31</v>
      </c>
      <c r="I631" s="41">
        <v>102.2</v>
      </c>
      <c r="J631" s="39" t="s">
        <v>521</v>
      </c>
      <c r="K631" s="39" t="s">
        <v>65</v>
      </c>
      <c r="L631" s="36">
        <v>52</v>
      </c>
      <c r="M631" s="34" t="s">
        <v>777</v>
      </c>
      <c r="N631" s="34" t="s">
        <v>2214</v>
      </c>
      <c r="O631" s="40" t="str">
        <f t="shared" si="73"/>
        <v>Пресс гидравлический</v>
      </c>
      <c r="P631" s="40" t="s">
        <v>2702</v>
      </c>
      <c r="Q631" s="40" t="e">
        <v>#N/A</v>
      </c>
      <c r="R631" s="40" t="e">
        <v>#N/A</v>
      </c>
      <c r="S631" s="27" t="e">
        <f>VLOOKUP(C631,'Список ТЗ'!$B$2:$B$457,1,FALSE)</f>
        <v>#N/A</v>
      </c>
      <c r="T631" s="27" t="e">
        <f>VLOOKUP(C631,'Список ТЗ'!$B$2:$E$457,2,FALSE)</f>
        <v>#N/A</v>
      </c>
      <c r="U631" s="27" t="e">
        <f>VLOOKUP(C631,'Список ТЗ'!$B$2:$E$457,3,FALSE)</f>
        <v>#N/A</v>
      </c>
      <c r="X631" s="27" t="e">
        <f>VLOOKUP(C631,'Перелік до списання'!$B$2:$B$207,1,FALSE)</f>
        <v>#N/A</v>
      </c>
    </row>
    <row r="632" spans="1:24" ht="44.1" customHeight="1" x14ac:dyDescent="0.2">
      <c r="A632" s="33">
        <v>4479</v>
      </c>
      <c r="B632" s="34" t="s">
        <v>2704</v>
      </c>
      <c r="C632" s="35" t="s">
        <v>2705</v>
      </c>
      <c r="D632" s="36">
        <v>104</v>
      </c>
      <c r="E632" s="34" t="s">
        <v>2677</v>
      </c>
      <c r="F632" s="35" t="s">
        <v>2678</v>
      </c>
      <c r="G632" s="37">
        <v>78.66</v>
      </c>
      <c r="H632" s="37">
        <v>26.55</v>
      </c>
      <c r="I632" s="37">
        <v>52.11</v>
      </c>
      <c r="J632" s="39" t="s">
        <v>469</v>
      </c>
      <c r="K632" s="39" t="s">
        <v>65</v>
      </c>
      <c r="L632" s="36">
        <v>52</v>
      </c>
      <c r="M632" s="34" t="s">
        <v>777</v>
      </c>
      <c r="N632" s="34" t="s">
        <v>2163</v>
      </c>
      <c r="O632" s="40" t="str">
        <f t="shared" si="73"/>
        <v>Аппарат для получения дистилир.воды (вул. Народного ополчення, 16-А)</v>
      </c>
      <c r="P632" s="40" t="s">
        <v>2706</v>
      </c>
      <c r="Q632" s="40" t="e">
        <v>#N/A</v>
      </c>
      <c r="R632" s="40" t="e">
        <v>#N/A</v>
      </c>
      <c r="S632" s="27" t="e">
        <f>VLOOKUP(C632,'Список ТЗ'!$B$2:$B$457,1,FALSE)</f>
        <v>#N/A</v>
      </c>
      <c r="T632" s="27" t="e">
        <f>VLOOKUP(C632,'Список ТЗ'!$B$2:$E$457,2,FALSE)</f>
        <v>#N/A</v>
      </c>
      <c r="U632" s="27" t="e">
        <f>VLOOKUP(C632,'Список ТЗ'!$B$2:$E$457,3,FALSE)</f>
        <v>#N/A</v>
      </c>
      <c r="X632" s="27" t="e">
        <f>VLOOKUP(C632,'Перелік до списання'!$B$2:$B$207,1,FALSE)</f>
        <v>#N/A</v>
      </c>
    </row>
    <row r="633" spans="1:24" ht="21.95" customHeight="1" x14ac:dyDescent="0.2">
      <c r="A633" s="33">
        <v>4480</v>
      </c>
      <c r="B633" s="34" t="s">
        <v>2707</v>
      </c>
      <c r="C633" s="35" t="s">
        <v>2708</v>
      </c>
      <c r="D633" s="36">
        <v>104</v>
      </c>
      <c r="E633" s="34" t="s">
        <v>2677</v>
      </c>
      <c r="F633" s="35" t="s">
        <v>2678</v>
      </c>
      <c r="G633" s="42">
        <v>2208.89</v>
      </c>
      <c r="H633" s="41">
        <v>501.6</v>
      </c>
      <c r="I633" s="42">
        <v>1707.29</v>
      </c>
      <c r="J633" s="39" t="s">
        <v>2709</v>
      </c>
      <c r="K633" s="39" t="s">
        <v>65</v>
      </c>
      <c r="L633" s="36">
        <v>52</v>
      </c>
      <c r="M633" s="34" t="s">
        <v>777</v>
      </c>
      <c r="N633" s="34" t="s">
        <v>2163</v>
      </c>
      <c r="O633" s="40" t="str">
        <f t="shared" si="73"/>
        <v>Электрокран балка 2 тн</v>
      </c>
      <c r="P633" s="40" t="s">
        <v>2710</v>
      </c>
      <c r="Q633" s="40" t="e">
        <v>#N/A</v>
      </c>
      <c r="R633" s="40" t="e">
        <v>#N/A</v>
      </c>
      <c r="S633" s="27" t="e">
        <f>VLOOKUP(C633,'Список ТЗ'!$B$2:$B$457,1,FALSE)</f>
        <v>#N/A</v>
      </c>
      <c r="T633" s="27" t="e">
        <f>VLOOKUP(C633,'Список ТЗ'!$B$2:$E$457,2,FALSE)</f>
        <v>#N/A</v>
      </c>
      <c r="U633" s="27" t="e">
        <f>VLOOKUP(C633,'Список ТЗ'!$B$2:$E$457,3,FALSE)</f>
        <v>#N/A</v>
      </c>
      <c r="X633" s="27" t="e">
        <f>VLOOKUP(C633,'Перелік до списання'!$B$2:$B$207,1,FALSE)</f>
        <v>#N/A</v>
      </c>
    </row>
    <row r="634" spans="1:24" ht="21.95" customHeight="1" x14ac:dyDescent="0.2">
      <c r="A634" s="33">
        <v>4481</v>
      </c>
      <c r="B634" s="34" t="s">
        <v>2711</v>
      </c>
      <c r="C634" s="35" t="s">
        <v>2712</v>
      </c>
      <c r="D634" s="36">
        <v>104</v>
      </c>
      <c r="E634" s="34" t="s">
        <v>2677</v>
      </c>
      <c r="F634" s="35" t="s">
        <v>2678</v>
      </c>
      <c r="G634" s="37">
        <v>113.86</v>
      </c>
      <c r="H634" s="37">
        <v>21.66</v>
      </c>
      <c r="I634" s="41">
        <v>92.2</v>
      </c>
      <c r="J634" s="39" t="s">
        <v>2713</v>
      </c>
      <c r="K634" s="39" t="s">
        <v>65</v>
      </c>
      <c r="L634" s="36">
        <v>52</v>
      </c>
      <c r="M634" s="34" t="s">
        <v>777</v>
      </c>
      <c r="N634" s="34" t="s">
        <v>2163</v>
      </c>
      <c r="O634" s="40" t="str">
        <f t="shared" si="73"/>
        <v>Станок деревообрабатывающий</v>
      </c>
      <c r="P634" s="40" t="s">
        <v>2714</v>
      </c>
      <c r="Q634" s="40" t="e">
        <v>#N/A</v>
      </c>
      <c r="R634" s="40" t="e">
        <v>#N/A</v>
      </c>
      <c r="S634" s="27" t="e">
        <f>VLOOKUP(C634,'Список ТЗ'!$B$2:$B$457,1,FALSE)</f>
        <v>#N/A</v>
      </c>
      <c r="T634" s="27" t="e">
        <f>VLOOKUP(C634,'Список ТЗ'!$B$2:$E$457,2,FALSE)</f>
        <v>#N/A</v>
      </c>
      <c r="U634" s="27" t="e">
        <f>VLOOKUP(C634,'Список ТЗ'!$B$2:$E$457,3,FALSE)</f>
        <v>#N/A</v>
      </c>
      <c r="X634" s="27" t="e">
        <f>VLOOKUP(C634,'Перелік до списання'!$B$2:$B$207,1,FALSE)</f>
        <v>#N/A</v>
      </c>
    </row>
    <row r="635" spans="1:24" ht="21.95" customHeight="1" x14ac:dyDescent="0.2">
      <c r="A635" s="33">
        <v>4482</v>
      </c>
      <c r="B635" s="34" t="s">
        <v>2715</v>
      </c>
      <c r="C635" s="35" t="s">
        <v>2716</v>
      </c>
      <c r="D635" s="36">
        <v>104</v>
      </c>
      <c r="E635" s="34" t="s">
        <v>2677</v>
      </c>
      <c r="F635" s="35" t="s">
        <v>2678</v>
      </c>
      <c r="G635" s="38">
        <v>150</v>
      </c>
      <c r="H635" s="37">
        <v>142.75</v>
      </c>
      <c r="I635" s="37">
        <v>7.25</v>
      </c>
      <c r="J635" s="39" t="s">
        <v>2717</v>
      </c>
      <c r="K635" s="39" t="s">
        <v>65</v>
      </c>
      <c r="L635" s="36">
        <v>52</v>
      </c>
      <c r="M635" s="34" t="s">
        <v>777</v>
      </c>
      <c r="N635" s="34" t="s">
        <v>2163</v>
      </c>
      <c r="O635" s="40" t="str">
        <f t="shared" si="73"/>
        <v>Стенд для ремонта електрообладнання а/м</v>
      </c>
      <c r="P635" s="40" t="s">
        <v>2718</v>
      </c>
      <c r="Q635" s="40" t="e">
        <v>#N/A</v>
      </c>
      <c r="R635" s="40" t="e">
        <v>#N/A</v>
      </c>
      <c r="S635" s="27" t="e">
        <f>VLOOKUP(C635,'Список ТЗ'!$B$2:$B$457,1,FALSE)</f>
        <v>#N/A</v>
      </c>
      <c r="T635" s="27" t="e">
        <f>VLOOKUP(C635,'Список ТЗ'!$B$2:$E$457,2,FALSE)</f>
        <v>#N/A</v>
      </c>
      <c r="U635" s="27" t="e">
        <f>VLOOKUP(C635,'Список ТЗ'!$B$2:$E$457,3,FALSE)</f>
        <v>#N/A</v>
      </c>
      <c r="X635" s="27" t="e">
        <f>VLOOKUP(C635,'Перелік до списання'!$B$2:$B$207,1,FALSE)</f>
        <v>#N/A</v>
      </c>
    </row>
    <row r="636" spans="1:24" ht="21.95" customHeight="1" x14ac:dyDescent="0.2">
      <c r="A636" s="33">
        <v>4483</v>
      </c>
      <c r="B636" s="34" t="s">
        <v>2719</v>
      </c>
      <c r="C636" s="35" t="s">
        <v>2720</v>
      </c>
      <c r="D636" s="36">
        <v>104</v>
      </c>
      <c r="E636" s="34" t="s">
        <v>2677</v>
      </c>
      <c r="F636" s="35" t="s">
        <v>2678</v>
      </c>
      <c r="G636" s="37">
        <v>22.77</v>
      </c>
      <c r="H636" s="37">
        <v>5.14</v>
      </c>
      <c r="I636" s="37">
        <v>17.63</v>
      </c>
      <c r="J636" s="39" t="s">
        <v>521</v>
      </c>
      <c r="K636" s="39" t="s">
        <v>65</v>
      </c>
      <c r="L636" s="36">
        <v>52</v>
      </c>
      <c r="M636" s="34" t="s">
        <v>777</v>
      </c>
      <c r="N636" s="34" t="s">
        <v>2163</v>
      </c>
      <c r="O636" s="40" t="str">
        <f t="shared" si="73"/>
        <v>Станок настольно-гвинтовий</v>
      </c>
      <c r="P636" s="40" t="s">
        <v>2721</v>
      </c>
      <c r="Q636" s="40" t="e">
        <v>#N/A</v>
      </c>
      <c r="R636" s="40" t="e">
        <v>#N/A</v>
      </c>
      <c r="S636" s="27" t="e">
        <f>VLOOKUP(C636,'Список ТЗ'!$B$2:$B$457,1,FALSE)</f>
        <v>#N/A</v>
      </c>
      <c r="T636" s="27" t="e">
        <f>VLOOKUP(C636,'Список ТЗ'!$B$2:$E$457,2,FALSE)</f>
        <v>#N/A</v>
      </c>
      <c r="U636" s="27" t="e">
        <f>VLOOKUP(C636,'Список ТЗ'!$B$2:$E$457,3,FALSE)</f>
        <v>#N/A</v>
      </c>
      <c r="X636" s="27" t="e">
        <f>VLOOKUP(C636,'Перелік до списання'!$B$2:$B$207,1,FALSE)</f>
        <v>#N/A</v>
      </c>
    </row>
    <row r="637" spans="1:24" ht="21.95" customHeight="1" x14ac:dyDescent="0.2">
      <c r="A637" s="33">
        <v>4484</v>
      </c>
      <c r="B637" s="34" t="s">
        <v>2722</v>
      </c>
      <c r="C637" s="35" t="s">
        <v>2723</v>
      </c>
      <c r="D637" s="36">
        <v>104</v>
      </c>
      <c r="E637" s="34" t="s">
        <v>2677</v>
      </c>
      <c r="F637" s="35" t="s">
        <v>2678</v>
      </c>
      <c r="G637" s="37">
        <v>280.86</v>
      </c>
      <c r="H637" s="37">
        <v>63.78</v>
      </c>
      <c r="I637" s="37">
        <v>217.08</v>
      </c>
      <c r="J637" s="39" t="s">
        <v>2724</v>
      </c>
      <c r="K637" s="39" t="s">
        <v>65</v>
      </c>
      <c r="L637" s="36">
        <v>52</v>
      </c>
      <c r="M637" s="34" t="s">
        <v>777</v>
      </c>
      <c r="N637" s="34" t="s">
        <v>2163</v>
      </c>
      <c r="O637" s="40" t="str">
        <f t="shared" si="73"/>
        <v>Станок токарно-гвинторізним</v>
      </c>
      <c r="P637" s="40" t="s">
        <v>2725</v>
      </c>
      <c r="Q637" s="40" t="e">
        <v>#N/A</v>
      </c>
      <c r="R637" s="40" t="e">
        <v>#N/A</v>
      </c>
      <c r="S637" s="27" t="e">
        <f>VLOOKUP(C637,'Список ТЗ'!$B$2:$B$457,1,FALSE)</f>
        <v>#N/A</v>
      </c>
      <c r="T637" s="27" t="e">
        <f>VLOOKUP(C637,'Список ТЗ'!$B$2:$E$457,2,FALSE)</f>
        <v>#N/A</v>
      </c>
      <c r="U637" s="27" t="e">
        <f>VLOOKUP(C637,'Список ТЗ'!$B$2:$E$457,3,FALSE)</f>
        <v>#N/A</v>
      </c>
      <c r="X637" s="27" t="e">
        <f>VLOOKUP(C637,'Перелік до списання'!$B$2:$B$207,1,FALSE)</f>
        <v>#N/A</v>
      </c>
    </row>
    <row r="638" spans="1:24" ht="21.95" customHeight="1" x14ac:dyDescent="0.2">
      <c r="A638" s="33">
        <v>4485</v>
      </c>
      <c r="B638" s="34" t="s">
        <v>2726</v>
      </c>
      <c r="C638" s="35" t="s">
        <v>2727</v>
      </c>
      <c r="D638" s="36">
        <v>104</v>
      </c>
      <c r="E638" s="34" t="s">
        <v>2677</v>
      </c>
      <c r="F638" s="35" t="s">
        <v>2678</v>
      </c>
      <c r="G638" s="37">
        <v>630.03</v>
      </c>
      <c r="H638" s="37">
        <v>108.26</v>
      </c>
      <c r="I638" s="37">
        <v>521.77</v>
      </c>
      <c r="J638" s="39" t="s">
        <v>2689</v>
      </c>
      <c r="K638" s="39" t="s">
        <v>65</v>
      </c>
      <c r="L638" s="36">
        <v>52</v>
      </c>
      <c r="M638" s="34" t="s">
        <v>777</v>
      </c>
      <c r="N638" s="34" t="s">
        <v>2163</v>
      </c>
      <c r="O638" s="40" t="str">
        <f t="shared" si="73"/>
        <v>Станок токарно-гвинтовий</v>
      </c>
      <c r="P638" s="40" t="s">
        <v>2728</v>
      </c>
      <c r="Q638" s="40" t="e">
        <v>#N/A</v>
      </c>
      <c r="R638" s="40" t="e">
        <v>#N/A</v>
      </c>
      <c r="S638" s="27" t="e">
        <f>VLOOKUP(C638,'Список ТЗ'!$B$2:$B$457,1,FALSE)</f>
        <v>#N/A</v>
      </c>
      <c r="T638" s="27" t="e">
        <f>VLOOKUP(C638,'Список ТЗ'!$B$2:$E$457,2,FALSE)</f>
        <v>#N/A</v>
      </c>
      <c r="U638" s="27" t="e">
        <f>VLOOKUP(C638,'Список ТЗ'!$B$2:$E$457,3,FALSE)</f>
        <v>#N/A</v>
      </c>
      <c r="X638" s="27" t="e">
        <f>VLOOKUP(C638,'Перелік до списання'!$B$2:$B$207,1,FALSE)</f>
        <v>#N/A</v>
      </c>
    </row>
    <row r="639" spans="1:24" ht="11.1" customHeight="1" x14ac:dyDescent="0.2">
      <c r="A639" s="33">
        <v>4486</v>
      </c>
      <c r="B639" s="34" t="s">
        <v>2729</v>
      </c>
      <c r="C639" s="35" t="s">
        <v>2730</v>
      </c>
      <c r="D639" s="36">
        <v>104</v>
      </c>
      <c r="E639" s="34" t="s">
        <v>2677</v>
      </c>
      <c r="F639" s="35" t="s">
        <v>2678</v>
      </c>
      <c r="G639" s="42">
        <v>1206.56</v>
      </c>
      <c r="H639" s="41">
        <v>316.7</v>
      </c>
      <c r="I639" s="37">
        <v>889.86</v>
      </c>
      <c r="J639" s="39" t="s">
        <v>2689</v>
      </c>
      <c r="K639" s="39" t="s">
        <v>65</v>
      </c>
      <c r="L639" s="36">
        <v>52</v>
      </c>
      <c r="M639" s="34" t="s">
        <v>777</v>
      </c>
      <c r="N639" s="34" t="s">
        <v>2214</v>
      </c>
      <c r="O639" s="40" t="str">
        <f t="shared" si="73"/>
        <v>Електростанція 10 кВт</v>
      </c>
      <c r="P639" s="40" t="s">
        <v>2731</v>
      </c>
      <c r="Q639" s="40" t="e">
        <v>#N/A</v>
      </c>
      <c r="R639" s="40" t="e">
        <v>#N/A</v>
      </c>
      <c r="S639" s="27" t="e">
        <f>VLOOKUP(C639,'Список ТЗ'!$B$2:$B$457,1,FALSE)</f>
        <v>#N/A</v>
      </c>
      <c r="T639" s="27" t="e">
        <f>VLOOKUP(C639,'Список ТЗ'!$B$2:$E$457,2,FALSE)</f>
        <v>#N/A</v>
      </c>
      <c r="U639" s="27" t="e">
        <f>VLOOKUP(C639,'Список ТЗ'!$B$2:$E$457,3,FALSE)</f>
        <v>#N/A</v>
      </c>
      <c r="X639" s="27" t="e">
        <f>VLOOKUP(C639,'Перелік до списання'!$B$2:$B$207,1,FALSE)</f>
        <v>#N/A</v>
      </c>
    </row>
    <row r="640" spans="1:24" ht="11.1" customHeight="1" x14ac:dyDescent="0.2">
      <c r="A640" s="33">
        <v>4487</v>
      </c>
      <c r="B640" s="34" t="s">
        <v>2732</v>
      </c>
      <c r="C640" s="35" t="s">
        <v>2733</v>
      </c>
      <c r="D640" s="36">
        <v>104</v>
      </c>
      <c r="E640" s="34" t="s">
        <v>2677</v>
      </c>
      <c r="F640" s="35" t="s">
        <v>2678</v>
      </c>
      <c r="G640" s="37">
        <v>30.36</v>
      </c>
      <c r="H640" s="37">
        <v>4.22</v>
      </c>
      <c r="I640" s="37">
        <v>26.14</v>
      </c>
      <c r="J640" s="39" t="s">
        <v>445</v>
      </c>
      <c r="K640" s="39" t="s">
        <v>65</v>
      </c>
      <c r="L640" s="36">
        <v>52</v>
      </c>
      <c r="M640" s="34" t="s">
        <v>777</v>
      </c>
      <c r="N640" s="34" t="s">
        <v>2214</v>
      </c>
      <c r="O640" s="40" t="str">
        <f t="shared" si="73"/>
        <v>Станок Р-114 для расточки</v>
      </c>
      <c r="P640" s="40" t="s">
        <v>2734</v>
      </c>
      <c r="Q640" s="40" t="e">
        <v>#N/A</v>
      </c>
      <c r="R640" s="40" t="e">
        <v>#N/A</v>
      </c>
      <c r="S640" s="27" t="e">
        <f>VLOOKUP(C640,'Список ТЗ'!$B$2:$B$457,1,FALSE)</f>
        <v>#N/A</v>
      </c>
      <c r="T640" s="27" t="e">
        <f>VLOOKUP(C640,'Список ТЗ'!$B$2:$E$457,2,FALSE)</f>
        <v>#N/A</v>
      </c>
      <c r="U640" s="27" t="e">
        <f>VLOOKUP(C640,'Список ТЗ'!$B$2:$E$457,3,FALSE)</f>
        <v>#N/A</v>
      </c>
      <c r="X640" s="27" t="e">
        <f>VLOOKUP(C640,'Перелік до списання'!$B$2:$B$207,1,FALSE)</f>
        <v>#N/A</v>
      </c>
    </row>
    <row r="641" spans="1:24" ht="11.1" customHeight="1" x14ac:dyDescent="0.2">
      <c r="A641" s="33">
        <v>4488</v>
      </c>
      <c r="B641" s="34" t="s">
        <v>2697</v>
      </c>
      <c r="C641" s="35" t="s">
        <v>2735</v>
      </c>
      <c r="D641" s="36">
        <v>104</v>
      </c>
      <c r="E641" s="34" t="s">
        <v>2677</v>
      </c>
      <c r="F641" s="35" t="s">
        <v>2678</v>
      </c>
      <c r="G641" s="37">
        <v>7.59</v>
      </c>
      <c r="H641" s="37">
        <v>1.07</v>
      </c>
      <c r="I641" s="37">
        <v>6.52</v>
      </c>
      <c r="J641" s="39" t="s">
        <v>445</v>
      </c>
      <c r="K641" s="39" t="s">
        <v>65</v>
      </c>
      <c r="L641" s="36">
        <v>52</v>
      </c>
      <c r="M641" s="34" t="s">
        <v>777</v>
      </c>
      <c r="N641" s="34" t="s">
        <v>2214</v>
      </c>
      <c r="O641" s="40" t="str">
        <f t="shared" si="73"/>
        <v>Станок токарный</v>
      </c>
      <c r="P641" s="40" t="s">
        <v>2699</v>
      </c>
      <c r="Q641" s="40" t="e">
        <v>#N/A</v>
      </c>
      <c r="R641" s="40" t="e">
        <v>#N/A</v>
      </c>
      <c r="S641" s="27" t="e">
        <f>VLOOKUP(C641,'Список ТЗ'!$B$2:$B$457,1,FALSE)</f>
        <v>#N/A</v>
      </c>
      <c r="T641" s="27" t="e">
        <f>VLOOKUP(C641,'Список ТЗ'!$B$2:$E$457,2,FALSE)</f>
        <v>#N/A</v>
      </c>
      <c r="U641" s="27" t="e">
        <f>VLOOKUP(C641,'Список ТЗ'!$B$2:$E$457,3,FALSE)</f>
        <v>#N/A</v>
      </c>
      <c r="X641" s="27" t="e">
        <f>VLOOKUP(C641,'Перелік до списання'!$B$2:$B$207,1,FALSE)</f>
        <v>#N/A</v>
      </c>
    </row>
    <row r="642" spans="1:24" ht="21.95" customHeight="1" x14ac:dyDescent="0.2">
      <c r="A642" s="33">
        <v>4489</v>
      </c>
      <c r="B642" s="34" t="s">
        <v>2736</v>
      </c>
      <c r="C642" s="35" t="s">
        <v>2737</v>
      </c>
      <c r="D642" s="36">
        <v>104</v>
      </c>
      <c r="E642" s="34" t="s">
        <v>2677</v>
      </c>
      <c r="F642" s="35" t="s">
        <v>2678</v>
      </c>
      <c r="G642" s="37">
        <v>129.04</v>
      </c>
      <c r="H642" s="37">
        <v>23.23</v>
      </c>
      <c r="I642" s="37">
        <v>105.81</v>
      </c>
      <c r="J642" s="39" t="s">
        <v>2738</v>
      </c>
      <c r="K642" s="39" t="s">
        <v>65</v>
      </c>
      <c r="L642" s="36">
        <v>52</v>
      </c>
      <c r="M642" s="34" t="s">
        <v>777</v>
      </c>
      <c r="N642" s="34" t="s">
        <v>2163</v>
      </c>
      <c r="O642" s="40" t="str">
        <f t="shared" si="73"/>
        <v>Станок сверл.мод. БС-02</v>
      </c>
      <c r="P642" s="40" t="s">
        <v>2739</v>
      </c>
      <c r="Q642" s="40" t="e">
        <v>#N/A</v>
      </c>
      <c r="R642" s="40" t="e">
        <v>#N/A</v>
      </c>
      <c r="S642" s="27" t="e">
        <f>VLOOKUP(C642,'Список ТЗ'!$B$2:$B$457,1,FALSE)</f>
        <v>#N/A</v>
      </c>
      <c r="T642" s="27" t="e">
        <f>VLOOKUP(C642,'Список ТЗ'!$B$2:$E$457,2,FALSE)</f>
        <v>#N/A</v>
      </c>
      <c r="U642" s="27" t="e">
        <f>VLOOKUP(C642,'Список ТЗ'!$B$2:$E$457,3,FALSE)</f>
        <v>#N/A</v>
      </c>
      <c r="X642" s="27" t="e">
        <f>VLOOKUP(C642,'Перелік до списання'!$B$2:$B$207,1,FALSE)</f>
        <v>#N/A</v>
      </c>
    </row>
    <row r="643" spans="1:24" ht="21.95" customHeight="1" x14ac:dyDescent="0.2">
      <c r="A643" s="33">
        <v>4490</v>
      </c>
      <c r="B643" s="34" t="s">
        <v>2740</v>
      </c>
      <c r="C643" s="35" t="s">
        <v>2741</v>
      </c>
      <c r="D643" s="36">
        <v>104</v>
      </c>
      <c r="E643" s="34" t="s">
        <v>2677</v>
      </c>
      <c r="F643" s="35" t="s">
        <v>2678</v>
      </c>
      <c r="G643" s="37">
        <v>115.78</v>
      </c>
      <c r="H643" s="37">
        <v>19.170000000000002</v>
      </c>
      <c r="I643" s="37">
        <v>96.61</v>
      </c>
      <c r="J643" s="39" t="s">
        <v>2742</v>
      </c>
      <c r="K643" s="39" t="s">
        <v>65</v>
      </c>
      <c r="L643" s="36">
        <v>52</v>
      </c>
      <c r="M643" s="34" t="s">
        <v>777</v>
      </c>
      <c r="N643" s="34" t="s">
        <v>2163</v>
      </c>
      <c r="O643" s="40" t="str">
        <f t="shared" si="73"/>
        <v>Сварочный трансформатор СТШ-250</v>
      </c>
      <c r="P643" s="40" t="s">
        <v>2743</v>
      </c>
      <c r="Q643" s="40" t="e">
        <v>#N/A</v>
      </c>
      <c r="R643" s="40" t="e">
        <v>#N/A</v>
      </c>
      <c r="S643" s="27" t="e">
        <f>VLOOKUP(C643,'Список ТЗ'!$B$2:$B$457,1,FALSE)</f>
        <v>#N/A</v>
      </c>
      <c r="T643" s="27" t="e">
        <f>VLOOKUP(C643,'Список ТЗ'!$B$2:$E$457,2,FALSE)</f>
        <v>#N/A</v>
      </c>
      <c r="U643" s="27" t="e">
        <f>VLOOKUP(C643,'Список ТЗ'!$B$2:$E$457,3,FALSE)</f>
        <v>#N/A</v>
      </c>
      <c r="X643" s="27" t="e">
        <f>VLOOKUP(C643,'Перелік до списання'!$B$2:$B$207,1,FALSE)</f>
        <v>#N/A</v>
      </c>
    </row>
    <row r="644" spans="1:24" ht="21.95" customHeight="1" x14ac:dyDescent="0.2">
      <c r="A644" s="33">
        <v>4491</v>
      </c>
      <c r="B644" s="34" t="s">
        <v>2744</v>
      </c>
      <c r="C644" s="35" t="s">
        <v>2745</v>
      </c>
      <c r="D644" s="36">
        <v>104</v>
      </c>
      <c r="E644" s="34" t="s">
        <v>2677</v>
      </c>
      <c r="F644" s="35" t="s">
        <v>2678</v>
      </c>
      <c r="G644" s="37">
        <v>143.01</v>
      </c>
      <c r="H644" s="37">
        <v>48.28</v>
      </c>
      <c r="I644" s="37">
        <v>94.73</v>
      </c>
      <c r="J644" s="39" t="s">
        <v>1846</v>
      </c>
      <c r="K644" s="39" t="s">
        <v>65</v>
      </c>
      <c r="L644" s="36">
        <v>52</v>
      </c>
      <c r="M644" s="34" t="s">
        <v>777</v>
      </c>
      <c r="N644" s="34" t="s">
        <v>2163</v>
      </c>
      <c r="O644" s="40" t="str">
        <f t="shared" si="73"/>
        <v>Домкрат для паралифта</v>
      </c>
      <c r="P644" s="40" t="s">
        <v>2746</v>
      </c>
      <c r="Q644" s="40" t="e">
        <v>#N/A</v>
      </c>
      <c r="R644" s="40" t="e">
        <v>#N/A</v>
      </c>
      <c r="S644" s="27" t="e">
        <f>VLOOKUP(C644,'Список ТЗ'!$B$2:$B$457,1,FALSE)</f>
        <v>#N/A</v>
      </c>
      <c r="T644" s="27" t="e">
        <f>VLOOKUP(C644,'Список ТЗ'!$B$2:$E$457,2,FALSE)</f>
        <v>#N/A</v>
      </c>
      <c r="U644" s="27" t="e">
        <f>VLOOKUP(C644,'Список ТЗ'!$B$2:$E$457,3,FALSE)</f>
        <v>#N/A</v>
      </c>
      <c r="X644" s="27" t="e">
        <f>VLOOKUP(C644,'Перелік до списання'!$B$2:$B$207,1,FALSE)</f>
        <v>#N/A</v>
      </c>
    </row>
    <row r="645" spans="1:24" ht="21.95" customHeight="1" x14ac:dyDescent="0.2">
      <c r="A645" s="33">
        <v>4492</v>
      </c>
      <c r="B645" s="34" t="s">
        <v>209</v>
      </c>
      <c r="C645" s="35" t="s">
        <v>2747</v>
      </c>
      <c r="D645" s="36">
        <v>104</v>
      </c>
      <c r="E645" s="34" t="s">
        <v>2677</v>
      </c>
      <c r="F645" s="35" t="s">
        <v>2678</v>
      </c>
      <c r="G645" s="37">
        <v>936.73</v>
      </c>
      <c r="H645" s="37">
        <v>316.14999999999998</v>
      </c>
      <c r="I645" s="37">
        <v>620.58000000000004</v>
      </c>
      <c r="J645" s="39" t="s">
        <v>61</v>
      </c>
      <c r="K645" s="39" t="s">
        <v>65</v>
      </c>
      <c r="L645" s="36">
        <v>52</v>
      </c>
      <c r="M645" s="34" t="s">
        <v>777</v>
      </c>
      <c r="N645" s="34" t="s">
        <v>2163</v>
      </c>
      <c r="O645" s="40" t="str">
        <f t="shared" si="73"/>
        <v>Подъемник</v>
      </c>
      <c r="P645" s="40" t="s">
        <v>209</v>
      </c>
      <c r="Q645" s="40" t="e">
        <v>#N/A</v>
      </c>
      <c r="R645" s="40" t="e">
        <v>#N/A</v>
      </c>
      <c r="S645" s="27" t="e">
        <f>VLOOKUP(C645,'Список ТЗ'!$B$2:$B$457,1,FALSE)</f>
        <v>#N/A</v>
      </c>
      <c r="T645" s="27" t="e">
        <f>VLOOKUP(C645,'Список ТЗ'!$B$2:$E$457,2,FALSE)</f>
        <v>#N/A</v>
      </c>
      <c r="U645" s="27" t="e">
        <f>VLOOKUP(C645,'Список ТЗ'!$B$2:$E$457,3,FALSE)</f>
        <v>#N/A</v>
      </c>
      <c r="X645" s="27" t="e">
        <f>VLOOKUP(C645,'Перелік до списання'!$B$2:$B$207,1,FALSE)</f>
        <v>#N/A</v>
      </c>
    </row>
    <row r="646" spans="1:24" ht="21.95" customHeight="1" x14ac:dyDescent="0.2">
      <c r="A646" s="33">
        <v>4493</v>
      </c>
      <c r="B646" s="34" t="s">
        <v>2748</v>
      </c>
      <c r="C646" s="35" t="s">
        <v>2749</v>
      </c>
      <c r="D646" s="36">
        <v>104</v>
      </c>
      <c r="E646" s="34" t="s">
        <v>2677</v>
      </c>
      <c r="F646" s="35" t="s">
        <v>2678</v>
      </c>
      <c r="G646" s="37">
        <v>915.28</v>
      </c>
      <c r="H646" s="37">
        <v>308.92</v>
      </c>
      <c r="I646" s="37">
        <v>606.36</v>
      </c>
      <c r="J646" s="39" t="s">
        <v>2750</v>
      </c>
      <c r="K646" s="39" t="s">
        <v>65</v>
      </c>
      <c r="L646" s="36">
        <v>52</v>
      </c>
      <c r="M646" s="34" t="s">
        <v>777</v>
      </c>
      <c r="N646" s="34" t="s">
        <v>2163</v>
      </c>
      <c r="O646" s="40" t="str">
        <f t="shared" ref="O646:O709" si="78">B646</f>
        <v>Электротельфер  2т</v>
      </c>
      <c r="P646" s="40" t="s">
        <v>2751</v>
      </c>
      <c r="Q646" s="40" t="e">
        <v>#N/A</v>
      </c>
      <c r="R646" s="40" t="e">
        <v>#N/A</v>
      </c>
      <c r="S646" s="27" t="e">
        <f>VLOOKUP(C646,'Список ТЗ'!$B$2:$B$457,1,FALSE)</f>
        <v>#N/A</v>
      </c>
      <c r="T646" s="27" t="e">
        <f>VLOOKUP(C646,'Список ТЗ'!$B$2:$E$457,2,FALSE)</f>
        <v>#N/A</v>
      </c>
      <c r="U646" s="27" t="e">
        <f>VLOOKUP(C646,'Список ТЗ'!$B$2:$E$457,3,FALSE)</f>
        <v>#N/A</v>
      </c>
      <c r="X646" s="27" t="e">
        <f>VLOOKUP(C646,'Перелік до списання'!$B$2:$B$207,1,FALSE)</f>
        <v>#N/A</v>
      </c>
    </row>
    <row r="647" spans="1:24" ht="21.95" customHeight="1" x14ac:dyDescent="0.2">
      <c r="A647" s="33">
        <v>4494</v>
      </c>
      <c r="B647" s="34" t="s">
        <v>2675</v>
      </c>
      <c r="C647" s="35" t="s">
        <v>2752</v>
      </c>
      <c r="D647" s="36">
        <v>104</v>
      </c>
      <c r="E647" s="34" t="s">
        <v>2677</v>
      </c>
      <c r="F647" s="35" t="s">
        <v>2678</v>
      </c>
      <c r="G647" s="42">
        <v>2922.41</v>
      </c>
      <c r="H647" s="37">
        <v>663.62</v>
      </c>
      <c r="I647" s="42">
        <v>2258.79</v>
      </c>
      <c r="J647" s="39" t="s">
        <v>521</v>
      </c>
      <c r="K647" s="39" t="s">
        <v>65</v>
      </c>
      <c r="L647" s="36">
        <v>52</v>
      </c>
      <c r="M647" s="34" t="s">
        <v>777</v>
      </c>
      <c r="N647" s="34" t="s">
        <v>2163</v>
      </c>
      <c r="O647" s="40" t="str">
        <f t="shared" si="78"/>
        <v>Электрокран балка</v>
      </c>
      <c r="P647" s="40" t="s">
        <v>2679</v>
      </c>
      <c r="Q647" s="40" t="e">
        <v>#N/A</v>
      </c>
      <c r="R647" s="40" t="e">
        <v>#N/A</v>
      </c>
      <c r="S647" s="27" t="e">
        <f>VLOOKUP(C647,'Список ТЗ'!$B$2:$B$457,1,FALSE)</f>
        <v>#N/A</v>
      </c>
      <c r="T647" s="27" t="e">
        <f>VLOOKUP(C647,'Список ТЗ'!$B$2:$E$457,2,FALSE)</f>
        <v>#N/A</v>
      </c>
      <c r="U647" s="27" t="e">
        <f>VLOOKUP(C647,'Список ТЗ'!$B$2:$E$457,3,FALSE)</f>
        <v>#N/A</v>
      </c>
      <c r="X647" s="27" t="e">
        <f>VLOOKUP(C647,'Перелік до списання'!$B$2:$B$207,1,FALSE)</f>
        <v>#N/A</v>
      </c>
    </row>
    <row r="648" spans="1:24" ht="21.95" customHeight="1" x14ac:dyDescent="0.2">
      <c r="A648" s="33">
        <v>4495</v>
      </c>
      <c r="B648" s="34" t="s">
        <v>2675</v>
      </c>
      <c r="C648" s="35" t="s">
        <v>2753</v>
      </c>
      <c r="D648" s="36">
        <v>104</v>
      </c>
      <c r="E648" s="34" t="s">
        <v>2677</v>
      </c>
      <c r="F648" s="35" t="s">
        <v>2678</v>
      </c>
      <c r="G648" s="42">
        <v>2922.41</v>
      </c>
      <c r="H648" s="37">
        <v>663.62</v>
      </c>
      <c r="I648" s="42">
        <v>2258.79</v>
      </c>
      <c r="J648" s="39" t="s">
        <v>521</v>
      </c>
      <c r="K648" s="39" t="s">
        <v>65</v>
      </c>
      <c r="L648" s="36">
        <v>52</v>
      </c>
      <c r="M648" s="34" t="s">
        <v>777</v>
      </c>
      <c r="N648" s="34" t="s">
        <v>2163</v>
      </c>
      <c r="O648" s="40" t="str">
        <f t="shared" si="78"/>
        <v>Электрокран балка</v>
      </c>
      <c r="P648" s="40" t="s">
        <v>2679</v>
      </c>
      <c r="Q648" s="40" t="e">
        <v>#N/A</v>
      </c>
      <c r="R648" s="40" t="e">
        <v>#N/A</v>
      </c>
      <c r="S648" s="27" t="e">
        <f>VLOOKUP(C648,'Список ТЗ'!$B$2:$B$457,1,FALSE)</f>
        <v>#N/A</v>
      </c>
      <c r="T648" s="27" t="e">
        <f>VLOOKUP(C648,'Список ТЗ'!$B$2:$E$457,2,FALSE)</f>
        <v>#N/A</v>
      </c>
      <c r="U648" s="27" t="e">
        <f>VLOOKUP(C648,'Список ТЗ'!$B$2:$E$457,3,FALSE)</f>
        <v>#N/A</v>
      </c>
      <c r="X648" s="27" t="e">
        <f>VLOOKUP(C648,'Перелік до списання'!$B$2:$B$207,1,FALSE)</f>
        <v>#N/A</v>
      </c>
    </row>
    <row r="649" spans="1:24" ht="21.95" customHeight="1" x14ac:dyDescent="0.2">
      <c r="A649" s="33">
        <v>4496</v>
      </c>
      <c r="B649" s="34" t="s">
        <v>2754</v>
      </c>
      <c r="C649" s="35" t="s">
        <v>2755</v>
      </c>
      <c r="D649" s="36">
        <v>104</v>
      </c>
      <c r="E649" s="34" t="s">
        <v>2677</v>
      </c>
      <c r="F649" s="35" t="s">
        <v>2678</v>
      </c>
      <c r="G649" s="37">
        <v>45.54</v>
      </c>
      <c r="H649" s="37">
        <v>10.34</v>
      </c>
      <c r="I649" s="41">
        <v>35.200000000000003</v>
      </c>
      <c r="J649" s="39" t="s">
        <v>496</v>
      </c>
      <c r="K649" s="39" t="s">
        <v>65</v>
      </c>
      <c r="L649" s="36">
        <v>52</v>
      </c>
      <c r="M649" s="34" t="s">
        <v>777</v>
      </c>
      <c r="N649" s="34" t="s">
        <v>2163</v>
      </c>
      <c r="O649" s="40" t="str">
        <f t="shared" si="78"/>
        <v>Кран консульный</v>
      </c>
      <c r="P649" s="40" t="s">
        <v>2756</v>
      </c>
      <c r="Q649" s="40" t="e">
        <v>#N/A</v>
      </c>
      <c r="R649" s="40" t="e">
        <v>#N/A</v>
      </c>
      <c r="S649" s="27" t="e">
        <f>VLOOKUP(C649,'Список ТЗ'!$B$2:$B$457,1,FALSE)</f>
        <v>#N/A</v>
      </c>
      <c r="T649" s="27" t="e">
        <f>VLOOKUP(C649,'Список ТЗ'!$B$2:$E$457,2,FALSE)</f>
        <v>#N/A</v>
      </c>
      <c r="U649" s="27" t="e">
        <f>VLOOKUP(C649,'Список ТЗ'!$B$2:$E$457,3,FALSE)</f>
        <v>#N/A</v>
      </c>
      <c r="X649" s="27" t="e">
        <f>VLOOKUP(C649,'Перелік до списання'!$B$2:$B$207,1,FALSE)</f>
        <v>#N/A</v>
      </c>
    </row>
    <row r="650" spans="1:24" ht="21.95" customHeight="1" x14ac:dyDescent="0.2">
      <c r="A650" s="33">
        <v>4497</v>
      </c>
      <c r="B650" s="34" t="s">
        <v>2757</v>
      </c>
      <c r="C650" s="35" t="s">
        <v>2758</v>
      </c>
      <c r="D650" s="36">
        <v>104</v>
      </c>
      <c r="E650" s="34" t="s">
        <v>2677</v>
      </c>
      <c r="F650" s="35" t="s">
        <v>2678</v>
      </c>
      <c r="G650" s="37">
        <v>22.77</v>
      </c>
      <c r="H650" s="37">
        <v>5.14</v>
      </c>
      <c r="I650" s="37">
        <v>17.63</v>
      </c>
      <c r="J650" s="39" t="s">
        <v>2759</v>
      </c>
      <c r="K650" s="39" t="s">
        <v>65</v>
      </c>
      <c r="L650" s="36">
        <v>52</v>
      </c>
      <c r="M650" s="34" t="s">
        <v>777</v>
      </c>
      <c r="N650" s="34" t="s">
        <v>2163</v>
      </c>
      <c r="O650" s="40" t="str">
        <f t="shared" si="78"/>
        <v>Станок шлифовальний</v>
      </c>
      <c r="P650" s="40" t="s">
        <v>2760</v>
      </c>
      <c r="Q650" s="40" t="e">
        <v>#N/A</v>
      </c>
      <c r="R650" s="40" t="e">
        <v>#N/A</v>
      </c>
      <c r="S650" s="27" t="e">
        <f>VLOOKUP(C650,'Список ТЗ'!$B$2:$B$457,1,FALSE)</f>
        <v>#N/A</v>
      </c>
      <c r="T650" s="27" t="e">
        <f>VLOOKUP(C650,'Список ТЗ'!$B$2:$E$457,2,FALSE)</f>
        <v>#N/A</v>
      </c>
      <c r="U650" s="27" t="e">
        <f>VLOOKUP(C650,'Список ТЗ'!$B$2:$E$457,3,FALSE)</f>
        <v>#N/A</v>
      </c>
      <c r="X650" s="27" t="e">
        <f>VLOOKUP(C650,'Перелік до списання'!$B$2:$B$207,1,FALSE)</f>
        <v>#N/A</v>
      </c>
    </row>
    <row r="651" spans="1:24" ht="21.95" customHeight="1" x14ac:dyDescent="0.2">
      <c r="A651" s="33">
        <v>4498</v>
      </c>
      <c r="B651" s="34" t="s">
        <v>2761</v>
      </c>
      <c r="C651" s="35" t="s">
        <v>2762</v>
      </c>
      <c r="D651" s="36">
        <v>104</v>
      </c>
      <c r="E651" s="34" t="s">
        <v>2677</v>
      </c>
      <c r="F651" s="35" t="s">
        <v>2678</v>
      </c>
      <c r="G651" s="37">
        <v>129.04</v>
      </c>
      <c r="H651" s="37">
        <v>29.31</v>
      </c>
      <c r="I651" s="37">
        <v>99.73</v>
      </c>
      <c r="J651" s="39" t="s">
        <v>446</v>
      </c>
      <c r="K651" s="39" t="s">
        <v>65</v>
      </c>
      <c r="L651" s="36">
        <v>52</v>
      </c>
      <c r="M651" s="34" t="s">
        <v>777</v>
      </c>
      <c r="N651" s="34" t="s">
        <v>2163</v>
      </c>
      <c r="O651" s="40" t="str">
        <f t="shared" si="78"/>
        <v>Станок вертикально-сверлильний</v>
      </c>
      <c r="P651" s="40" t="s">
        <v>2763</v>
      </c>
      <c r="Q651" s="40" t="e">
        <v>#N/A</v>
      </c>
      <c r="R651" s="40" t="e">
        <v>#N/A</v>
      </c>
      <c r="S651" s="27" t="e">
        <f>VLOOKUP(C651,'Список ТЗ'!$B$2:$B$457,1,FALSE)</f>
        <v>#N/A</v>
      </c>
      <c r="T651" s="27" t="e">
        <f>VLOOKUP(C651,'Список ТЗ'!$B$2:$E$457,2,FALSE)</f>
        <v>#N/A</v>
      </c>
      <c r="U651" s="27" t="e">
        <f>VLOOKUP(C651,'Список ТЗ'!$B$2:$E$457,3,FALSE)</f>
        <v>#N/A</v>
      </c>
      <c r="X651" s="27" t="e">
        <f>VLOOKUP(C651,'Перелік до списання'!$B$2:$B$207,1,FALSE)</f>
        <v>#N/A</v>
      </c>
    </row>
    <row r="652" spans="1:24" ht="21.95" customHeight="1" x14ac:dyDescent="0.2">
      <c r="A652" s="33">
        <v>4499</v>
      </c>
      <c r="B652" s="34" t="s">
        <v>2692</v>
      </c>
      <c r="C652" s="35" t="s">
        <v>2764</v>
      </c>
      <c r="D652" s="36">
        <v>104</v>
      </c>
      <c r="E652" s="34" t="s">
        <v>2677</v>
      </c>
      <c r="F652" s="35" t="s">
        <v>2678</v>
      </c>
      <c r="G652" s="37">
        <v>623.76</v>
      </c>
      <c r="H652" s="37">
        <v>164.61</v>
      </c>
      <c r="I652" s="37">
        <v>459.15</v>
      </c>
      <c r="J652" s="39" t="s">
        <v>483</v>
      </c>
      <c r="K652" s="39" t="s">
        <v>65</v>
      </c>
      <c r="L652" s="36">
        <v>52</v>
      </c>
      <c r="M652" s="34" t="s">
        <v>777</v>
      </c>
      <c r="N652" s="34" t="s">
        <v>2163</v>
      </c>
      <c r="O652" s="40" t="str">
        <f t="shared" si="78"/>
        <v>Компрессор</v>
      </c>
      <c r="P652" s="40" t="s">
        <v>2692</v>
      </c>
      <c r="Q652" s="40" t="e">
        <v>#N/A</v>
      </c>
      <c r="R652" s="40" t="e">
        <v>#N/A</v>
      </c>
      <c r="S652" s="27" t="e">
        <f>VLOOKUP(C652,'Список ТЗ'!$B$2:$B$457,1,FALSE)</f>
        <v>#N/A</v>
      </c>
      <c r="T652" s="27" t="e">
        <f>VLOOKUP(C652,'Список ТЗ'!$B$2:$E$457,2,FALSE)</f>
        <v>#N/A</v>
      </c>
      <c r="U652" s="27" t="e">
        <f>VLOOKUP(C652,'Список ТЗ'!$B$2:$E$457,3,FALSE)</f>
        <v>#N/A</v>
      </c>
      <c r="X652" s="27" t="e">
        <f>VLOOKUP(C652,'Перелік до списання'!$B$2:$B$207,1,FALSE)</f>
        <v>#N/A</v>
      </c>
    </row>
    <row r="653" spans="1:24" ht="21.95" customHeight="1" x14ac:dyDescent="0.2">
      <c r="A653" s="33">
        <v>4500</v>
      </c>
      <c r="B653" s="34" t="s">
        <v>2765</v>
      </c>
      <c r="C653" s="35" t="s">
        <v>2766</v>
      </c>
      <c r="D653" s="36">
        <v>104</v>
      </c>
      <c r="E653" s="34" t="s">
        <v>2677</v>
      </c>
      <c r="F653" s="35" t="s">
        <v>2678</v>
      </c>
      <c r="G653" s="37">
        <v>144.22</v>
      </c>
      <c r="H653" s="37">
        <v>32.71</v>
      </c>
      <c r="I653" s="37">
        <v>111.51</v>
      </c>
      <c r="J653" s="39" t="s">
        <v>521</v>
      </c>
      <c r="K653" s="39" t="s">
        <v>65</v>
      </c>
      <c r="L653" s="36">
        <v>52</v>
      </c>
      <c r="M653" s="34" t="s">
        <v>777</v>
      </c>
      <c r="N653" s="34" t="s">
        <v>2163</v>
      </c>
      <c r="O653" s="40" t="str">
        <f t="shared" si="78"/>
        <v>Станок вертик-сверлильный</v>
      </c>
      <c r="P653" s="40" t="s">
        <v>2767</v>
      </c>
      <c r="Q653" s="40" t="e">
        <v>#N/A</v>
      </c>
      <c r="R653" s="40" t="e">
        <v>#N/A</v>
      </c>
      <c r="S653" s="27" t="e">
        <f>VLOOKUP(C653,'Список ТЗ'!$B$2:$B$457,1,FALSE)</f>
        <v>#N/A</v>
      </c>
      <c r="T653" s="27" t="e">
        <f>VLOOKUP(C653,'Список ТЗ'!$B$2:$E$457,2,FALSE)</f>
        <v>#N/A</v>
      </c>
      <c r="U653" s="27" t="e">
        <f>VLOOKUP(C653,'Список ТЗ'!$B$2:$E$457,3,FALSE)</f>
        <v>#N/A</v>
      </c>
      <c r="X653" s="27" t="e">
        <f>VLOOKUP(C653,'Перелік до списання'!$B$2:$B$207,1,FALSE)</f>
        <v>#N/A</v>
      </c>
    </row>
    <row r="654" spans="1:24" ht="21.95" customHeight="1" x14ac:dyDescent="0.2">
      <c r="A654" s="33">
        <v>4501</v>
      </c>
      <c r="B654" s="34" t="s">
        <v>2768</v>
      </c>
      <c r="C654" s="35" t="s">
        <v>2769</v>
      </c>
      <c r="D654" s="36">
        <v>104</v>
      </c>
      <c r="E654" s="34" t="s">
        <v>2677</v>
      </c>
      <c r="F654" s="35" t="s">
        <v>2678</v>
      </c>
      <c r="G654" s="37">
        <v>857.75</v>
      </c>
      <c r="H654" s="37">
        <v>194.79</v>
      </c>
      <c r="I654" s="37">
        <v>662.96</v>
      </c>
      <c r="J654" s="39" t="s">
        <v>521</v>
      </c>
      <c r="K654" s="39" t="s">
        <v>65</v>
      </c>
      <c r="L654" s="36">
        <v>52</v>
      </c>
      <c r="M654" s="34" t="s">
        <v>777</v>
      </c>
      <c r="N654" s="34" t="s">
        <v>2163</v>
      </c>
      <c r="O654" s="40" t="str">
        <f t="shared" si="78"/>
        <v>Станок настольнозаточний</v>
      </c>
      <c r="P654" s="40" t="s">
        <v>2770</v>
      </c>
      <c r="Q654" s="40" t="e">
        <v>#N/A</v>
      </c>
      <c r="R654" s="40" t="e">
        <v>#N/A</v>
      </c>
      <c r="S654" s="27" t="e">
        <f>VLOOKUP(C654,'Список ТЗ'!$B$2:$B$457,1,FALSE)</f>
        <v>#N/A</v>
      </c>
      <c r="T654" s="27" t="e">
        <f>VLOOKUP(C654,'Список ТЗ'!$B$2:$E$457,2,FALSE)</f>
        <v>#N/A</v>
      </c>
      <c r="U654" s="27" t="e">
        <f>VLOOKUP(C654,'Список ТЗ'!$B$2:$E$457,3,FALSE)</f>
        <v>#N/A</v>
      </c>
      <c r="X654" s="27" t="e">
        <f>VLOOKUP(C654,'Перелік до списання'!$B$2:$B$207,1,FALSE)</f>
        <v>#N/A</v>
      </c>
    </row>
    <row r="655" spans="1:24" ht="21.95" customHeight="1" x14ac:dyDescent="0.2">
      <c r="A655" s="33">
        <v>4502</v>
      </c>
      <c r="B655" s="34" t="s">
        <v>2761</v>
      </c>
      <c r="C655" s="35" t="s">
        <v>2771</v>
      </c>
      <c r="D655" s="36">
        <v>104</v>
      </c>
      <c r="E655" s="34" t="s">
        <v>2677</v>
      </c>
      <c r="F655" s="35" t="s">
        <v>2678</v>
      </c>
      <c r="G655" s="41">
        <v>83.5</v>
      </c>
      <c r="H655" s="37">
        <v>18.97</v>
      </c>
      <c r="I655" s="37">
        <v>64.53</v>
      </c>
      <c r="J655" s="39" t="s">
        <v>2709</v>
      </c>
      <c r="K655" s="39" t="s">
        <v>65</v>
      </c>
      <c r="L655" s="36">
        <v>52</v>
      </c>
      <c r="M655" s="34" t="s">
        <v>777</v>
      </c>
      <c r="N655" s="34" t="s">
        <v>2163</v>
      </c>
      <c r="O655" s="40" t="str">
        <f t="shared" si="78"/>
        <v>Станок вертикально-сверлильний</v>
      </c>
      <c r="P655" s="40" t="s">
        <v>2763</v>
      </c>
      <c r="Q655" s="40" t="e">
        <v>#N/A</v>
      </c>
      <c r="R655" s="40" t="e">
        <v>#N/A</v>
      </c>
      <c r="S655" s="27" t="e">
        <f>VLOOKUP(C655,'Список ТЗ'!$B$2:$B$457,1,FALSE)</f>
        <v>#N/A</v>
      </c>
      <c r="T655" s="27" t="e">
        <f>VLOOKUP(C655,'Список ТЗ'!$B$2:$E$457,2,FALSE)</f>
        <v>#N/A</v>
      </c>
      <c r="U655" s="27" t="e">
        <f>VLOOKUP(C655,'Список ТЗ'!$B$2:$E$457,3,FALSE)</f>
        <v>#N/A</v>
      </c>
      <c r="X655" s="27" t="e">
        <f>VLOOKUP(C655,'Перелік до списання'!$B$2:$B$207,1,FALSE)</f>
        <v>#N/A</v>
      </c>
    </row>
    <row r="656" spans="1:24" ht="11.1" customHeight="1" x14ac:dyDescent="0.2">
      <c r="A656" s="33">
        <v>4503</v>
      </c>
      <c r="B656" s="34" t="s">
        <v>2772</v>
      </c>
      <c r="C656" s="35" t="s">
        <v>2773</v>
      </c>
      <c r="D656" s="36">
        <v>104</v>
      </c>
      <c r="E656" s="34" t="s">
        <v>2677</v>
      </c>
      <c r="F656" s="35" t="s">
        <v>2678</v>
      </c>
      <c r="G656" s="37">
        <v>45.54</v>
      </c>
      <c r="H656" s="37">
        <v>6.36</v>
      </c>
      <c r="I656" s="37">
        <v>39.18</v>
      </c>
      <c r="J656" s="39" t="s">
        <v>521</v>
      </c>
      <c r="K656" s="39" t="s">
        <v>65</v>
      </c>
      <c r="L656" s="36">
        <v>52</v>
      </c>
      <c r="M656" s="34" t="s">
        <v>777</v>
      </c>
      <c r="N656" s="34" t="s">
        <v>2214</v>
      </c>
      <c r="O656" s="40" t="str">
        <f t="shared" si="78"/>
        <v>Станок шлифовальный</v>
      </c>
      <c r="P656" s="40" t="s">
        <v>2774</v>
      </c>
      <c r="Q656" s="40" t="e">
        <v>#N/A</v>
      </c>
      <c r="R656" s="40" t="e">
        <v>#N/A</v>
      </c>
      <c r="S656" s="27" t="e">
        <f>VLOOKUP(C656,'Список ТЗ'!$B$2:$B$457,1,FALSE)</f>
        <v>#N/A</v>
      </c>
      <c r="T656" s="27" t="e">
        <f>VLOOKUP(C656,'Список ТЗ'!$B$2:$E$457,2,FALSE)</f>
        <v>#N/A</v>
      </c>
      <c r="U656" s="27" t="e">
        <f>VLOOKUP(C656,'Список ТЗ'!$B$2:$E$457,3,FALSE)</f>
        <v>#N/A</v>
      </c>
      <c r="X656" s="27" t="e">
        <f>VLOOKUP(C656,'Перелік до списання'!$B$2:$B$207,1,FALSE)</f>
        <v>#N/A</v>
      </c>
    </row>
    <row r="657" spans="1:24" ht="21.95" customHeight="1" x14ac:dyDescent="0.2">
      <c r="A657" s="33">
        <v>4504</v>
      </c>
      <c r="B657" s="34" t="s">
        <v>2697</v>
      </c>
      <c r="C657" s="35" t="s">
        <v>2775</v>
      </c>
      <c r="D657" s="36">
        <v>104</v>
      </c>
      <c r="E657" s="34" t="s">
        <v>2677</v>
      </c>
      <c r="F657" s="35" t="s">
        <v>2678</v>
      </c>
      <c r="G657" s="37">
        <v>129.04</v>
      </c>
      <c r="H657" s="37">
        <v>29.31</v>
      </c>
      <c r="I657" s="37">
        <v>99.73</v>
      </c>
      <c r="J657" s="39" t="s">
        <v>2717</v>
      </c>
      <c r="K657" s="39" t="s">
        <v>65</v>
      </c>
      <c r="L657" s="36">
        <v>52</v>
      </c>
      <c r="M657" s="34" t="s">
        <v>777</v>
      </c>
      <c r="N657" s="34" t="s">
        <v>2163</v>
      </c>
      <c r="O657" s="40" t="str">
        <f t="shared" si="78"/>
        <v>Станок токарный</v>
      </c>
      <c r="P657" s="40" t="s">
        <v>2699</v>
      </c>
      <c r="Q657" s="40" t="e">
        <v>#N/A</v>
      </c>
      <c r="R657" s="40" t="e">
        <v>#N/A</v>
      </c>
      <c r="S657" s="27" t="e">
        <f>VLOOKUP(C657,'Список ТЗ'!$B$2:$B$457,1,FALSE)</f>
        <v>#N/A</v>
      </c>
      <c r="T657" s="27" t="e">
        <f>VLOOKUP(C657,'Список ТЗ'!$B$2:$E$457,2,FALSE)</f>
        <v>#N/A</v>
      </c>
      <c r="U657" s="27" t="e">
        <f>VLOOKUP(C657,'Список ТЗ'!$B$2:$E$457,3,FALSE)</f>
        <v>#N/A</v>
      </c>
      <c r="X657" s="27" t="e">
        <f>VLOOKUP(C657,'Перелік до списання'!$B$2:$B$207,1,FALSE)</f>
        <v>#N/A</v>
      </c>
    </row>
    <row r="658" spans="1:24" ht="11.1" customHeight="1" x14ac:dyDescent="0.2">
      <c r="A658" s="33">
        <v>4505</v>
      </c>
      <c r="B658" s="34" t="s">
        <v>2776</v>
      </c>
      <c r="C658" s="35" t="s">
        <v>2777</v>
      </c>
      <c r="D658" s="36">
        <v>104</v>
      </c>
      <c r="E658" s="34" t="s">
        <v>2677</v>
      </c>
      <c r="F658" s="35" t="s">
        <v>2678</v>
      </c>
      <c r="G658" s="37">
        <v>174.59</v>
      </c>
      <c r="H658" s="37">
        <v>24.39</v>
      </c>
      <c r="I658" s="41">
        <v>150.19999999999999</v>
      </c>
      <c r="J658" s="39" t="s">
        <v>2724</v>
      </c>
      <c r="K658" s="39" t="s">
        <v>65</v>
      </c>
      <c r="L658" s="36">
        <v>52</v>
      </c>
      <c r="M658" s="34" t="s">
        <v>777</v>
      </c>
      <c r="N658" s="34" t="s">
        <v>2214</v>
      </c>
      <c r="O658" s="40" t="str">
        <f t="shared" si="78"/>
        <v>Станок фрезерний</v>
      </c>
      <c r="P658" s="40" t="s">
        <v>2778</v>
      </c>
      <c r="Q658" s="40" t="e">
        <v>#N/A</v>
      </c>
      <c r="R658" s="40" t="e">
        <v>#N/A</v>
      </c>
      <c r="S658" s="27" t="e">
        <f>VLOOKUP(C658,'Список ТЗ'!$B$2:$B$457,1,FALSE)</f>
        <v>#N/A</v>
      </c>
      <c r="T658" s="27" t="e">
        <f>VLOOKUP(C658,'Список ТЗ'!$B$2:$E$457,2,FALSE)</f>
        <v>#N/A</v>
      </c>
      <c r="U658" s="27" t="e">
        <f>VLOOKUP(C658,'Список ТЗ'!$B$2:$E$457,3,FALSE)</f>
        <v>#N/A</v>
      </c>
      <c r="X658" s="27" t="e">
        <f>VLOOKUP(C658,'Перелік до списання'!$B$2:$B$207,1,FALSE)</f>
        <v>#N/A</v>
      </c>
    </row>
    <row r="659" spans="1:24" ht="21.95" customHeight="1" x14ac:dyDescent="0.2">
      <c r="A659" s="33">
        <v>4506</v>
      </c>
      <c r="B659" s="34" t="s">
        <v>2779</v>
      </c>
      <c r="C659" s="35" t="s">
        <v>2780</v>
      </c>
      <c r="D659" s="36">
        <v>104</v>
      </c>
      <c r="E659" s="34" t="s">
        <v>2677</v>
      </c>
      <c r="F659" s="35" t="s">
        <v>2678</v>
      </c>
      <c r="G659" s="37">
        <v>265.67</v>
      </c>
      <c r="H659" s="37">
        <v>60.29</v>
      </c>
      <c r="I659" s="37">
        <v>205.38</v>
      </c>
      <c r="J659" s="39" t="s">
        <v>2724</v>
      </c>
      <c r="K659" s="39" t="s">
        <v>65</v>
      </c>
      <c r="L659" s="36">
        <v>52</v>
      </c>
      <c r="M659" s="34" t="s">
        <v>777</v>
      </c>
      <c r="N659" s="34" t="s">
        <v>2163</v>
      </c>
      <c r="O659" s="40" t="str">
        <f t="shared" si="78"/>
        <v>Станок заточний</v>
      </c>
      <c r="P659" s="40" t="s">
        <v>2781</v>
      </c>
      <c r="Q659" s="40" t="e">
        <v>#N/A</v>
      </c>
      <c r="R659" s="40" t="e">
        <v>#N/A</v>
      </c>
      <c r="S659" s="27" t="e">
        <f>VLOOKUP(C659,'Список ТЗ'!$B$2:$B$457,1,FALSE)</f>
        <v>#N/A</v>
      </c>
      <c r="T659" s="27" t="e">
        <f>VLOOKUP(C659,'Список ТЗ'!$B$2:$E$457,2,FALSE)</f>
        <v>#N/A</v>
      </c>
      <c r="U659" s="27" t="e">
        <f>VLOOKUP(C659,'Список ТЗ'!$B$2:$E$457,3,FALSE)</f>
        <v>#N/A</v>
      </c>
      <c r="X659" s="27" t="e">
        <f>VLOOKUP(C659,'Перелік до списання'!$B$2:$B$207,1,FALSE)</f>
        <v>#N/A</v>
      </c>
    </row>
    <row r="660" spans="1:24" ht="21.95" customHeight="1" x14ac:dyDescent="0.2">
      <c r="A660" s="33">
        <v>4507</v>
      </c>
      <c r="B660" s="34" t="s">
        <v>2782</v>
      </c>
      <c r="C660" s="35" t="s">
        <v>2783</v>
      </c>
      <c r="D660" s="36">
        <v>104</v>
      </c>
      <c r="E660" s="34" t="s">
        <v>2677</v>
      </c>
      <c r="F660" s="35" t="s">
        <v>2678</v>
      </c>
      <c r="G660" s="37">
        <v>121.45</v>
      </c>
      <c r="H660" s="37">
        <v>27.57</v>
      </c>
      <c r="I660" s="37">
        <v>93.88</v>
      </c>
      <c r="J660" s="39" t="s">
        <v>521</v>
      </c>
      <c r="K660" s="39" t="s">
        <v>65</v>
      </c>
      <c r="L660" s="36">
        <v>52</v>
      </c>
      <c r="M660" s="34" t="s">
        <v>777</v>
      </c>
      <c r="N660" s="34" t="s">
        <v>2163</v>
      </c>
      <c r="O660" s="40" t="str">
        <f t="shared" si="78"/>
        <v>Станок столярный</v>
      </c>
      <c r="P660" s="40" t="s">
        <v>2784</v>
      </c>
      <c r="Q660" s="40" t="e">
        <v>#N/A</v>
      </c>
      <c r="R660" s="40" t="e">
        <v>#N/A</v>
      </c>
      <c r="S660" s="27" t="e">
        <f>VLOOKUP(C660,'Список ТЗ'!$B$2:$B$457,1,FALSE)</f>
        <v>#N/A</v>
      </c>
      <c r="T660" s="27" t="e">
        <f>VLOOKUP(C660,'Список ТЗ'!$B$2:$E$457,2,FALSE)</f>
        <v>#N/A</v>
      </c>
      <c r="U660" s="27" t="e">
        <f>VLOOKUP(C660,'Список ТЗ'!$B$2:$E$457,3,FALSE)</f>
        <v>#N/A</v>
      </c>
      <c r="X660" s="27" t="e">
        <f>VLOOKUP(C660,'Перелік до списання'!$B$2:$B$207,1,FALSE)</f>
        <v>#N/A</v>
      </c>
    </row>
    <row r="661" spans="1:24" ht="21.95" customHeight="1" x14ac:dyDescent="0.2">
      <c r="A661" s="33">
        <v>4508</v>
      </c>
      <c r="B661" s="34" t="s">
        <v>2680</v>
      </c>
      <c r="C661" s="35" t="s">
        <v>2785</v>
      </c>
      <c r="D661" s="36">
        <v>104</v>
      </c>
      <c r="E661" s="34" t="s">
        <v>2677</v>
      </c>
      <c r="F661" s="35" t="s">
        <v>2678</v>
      </c>
      <c r="G661" s="37">
        <v>30.36</v>
      </c>
      <c r="H661" s="37">
        <v>6.87</v>
      </c>
      <c r="I661" s="37">
        <v>23.49</v>
      </c>
      <c r="J661" s="39" t="s">
        <v>521</v>
      </c>
      <c r="K661" s="39" t="s">
        <v>65</v>
      </c>
      <c r="L661" s="36">
        <v>52</v>
      </c>
      <c r="M661" s="34" t="s">
        <v>777</v>
      </c>
      <c r="N661" s="34" t="s">
        <v>2163</v>
      </c>
      <c r="O661" s="40" t="str">
        <f t="shared" si="78"/>
        <v>Станок вертикально-сверлильный</v>
      </c>
      <c r="P661" s="40" t="s">
        <v>2682</v>
      </c>
      <c r="Q661" s="40" t="e">
        <v>#N/A</v>
      </c>
      <c r="R661" s="40" t="e">
        <v>#N/A</v>
      </c>
      <c r="S661" s="27" t="e">
        <f>VLOOKUP(C661,'Список ТЗ'!$B$2:$B$457,1,FALSE)</f>
        <v>#N/A</v>
      </c>
      <c r="T661" s="27" t="e">
        <f>VLOOKUP(C661,'Список ТЗ'!$B$2:$E$457,2,FALSE)</f>
        <v>#N/A</v>
      </c>
      <c r="U661" s="27" t="e">
        <f>VLOOKUP(C661,'Список ТЗ'!$B$2:$E$457,3,FALSE)</f>
        <v>#N/A</v>
      </c>
      <c r="X661" s="27" t="e">
        <f>VLOOKUP(C661,'Перелік до списання'!$B$2:$B$207,1,FALSE)</f>
        <v>#N/A</v>
      </c>
    </row>
    <row r="662" spans="1:24" ht="21.95" customHeight="1" x14ac:dyDescent="0.2">
      <c r="A662" s="33">
        <v>4509</v>
      </c>
      <c r="B662" s="34" t="s">
        <v>2786</v>
      </c>
      <c r="C662" s="35" t="s">
        <v>2787</v>
      </c>
      <c r="D662" s="36">
        <v>104</v>
      </c>
      <c r="E662" s="34" t="s">
        <v>2677</v>
      </c>
      <c r="F662" s="35" t="s">
        <v>2678</v>
      </c>
      <c r="G662" s="42">
        <v>1525.73</v>
      </c>
      <c r="H662" s="37">
        <v>346.49</v>
      </c>
      <c r="I662" s="42">
        <v>1179.24</v>
      </c>
      <c r="J662" s="39" t="s">
        <v>521</v>
      </c>
      <c r="K662" s="39" t="s">
        <v>65</v>
      </c>
      <c r="L662" s="36">
        <v>52</v>
      </c>
      <c r="M662" s="34" t="s">
        <v>777</v>
      </c>
      <c r="N662" s="34" t="s">
        <v>2163</v>
      </c>
      <c r="O662" s="40" t="str">
        <f t="shared" si="78"/>
        <v>Станок круглошлифовальный</v>
      </c>
      <c r="P662" s="40" t="s">
        <v>2788</v>
      </c>
      <c r="Q662" s="40" t="e">
        <v>#N/A</v>
      </c>
      <c r="R662" s="40" t="e">
        <v>#N/A</v>
      </c>
      <c r="S662" s="27" t="e">
        <f>VLOOKUP(C662,'Список ТЗ'!$B$2:$B$457,1,FALSE)</f>
        <v>#N/A</v>
      </c>
      <c r="T662" s="27" t="e">
        <f>VLOOKUP(C662,'Список ТЗ'!$B$2:$E$457,2,FALSE)</f>
        <v>#N/A</v>
      </c>
      <c r="U662" s="27" t="e">
        <f>VLOOKUP(C662,'Список ТЗ'!$B$2:$E$457,3,FALSE)</f>
        <v>#N/A</v>
      </c>
      <c r="X662" s="27" t="e">
        <f>VLOOKUP(C662,'Перелік до списання'!$B$2:$B$207,1,FALSE)</f>
        <v>#N/A</v>
      </c>
    </row>
    <row r="663" spans="1:24" ht="21.95" customHeight="1" x14ac:dyDescent="0.2">
      <c r="A663" s="33">
        <v>79330</v>
      </c>
      <c r="B663" s="34" t="s">
        <v>2789</v>
      </c>
      <c r="C663" s="35" t="s">
        <v>2790</v>
      </c>
      <c r="D663" s="36">
        <v>104</v>
      </c>
      <c r="E663" s="34" t="s">
        <v>2677</v>
      </c>
      <c r="F663" s="35" t="s">
        <v>2791</v>
      </c>
      <c r="G663" s="42">
        <v>1077.06</v>
      </c>
      <c r="H663" s="37">
        <v>17.95</v>
      </c>
      <c r="I663" s="42">
        <v>1059.1099999999999</v>
      </c>
      <c r="J663" s="39" t="s">
        <v>2792</v>
      </c>
      <c r="K663" s="39" t="s">
        <v>553</v>
      </c>
      <c r="L663" s="36">
        <v>58</v>
      </c>
      <c r="M663" s="34" t="s">
        <v>554</v>
      </c>
      <c r="N663" s="34" t="s">
        <v>2269</v>
      </c>
      <c r="O663" s="40" t="str">
        <f t="shared" si="78"/>
        <v>СКАНЕР АВТОМОБІЛЬНИЙ X-431 RU LUX</v>
      </c>
      <c r="P663" s="40" t="s">
        <v>2793</v>
      </c>
      <c r="Q663" s="40" t="e">
        <v>#N/A</v>
      </c>
      <c r="R663" s="40" t="e">
        <v>#N/A</v>
      </c>
      <c r="S663" s="27" t="e">
        <f>VLOOKUP(C663,'Список ТЗ'!$B$2:$B$457,1,FALSE)</f>
        <v>#N/A</v>
      </c>
      <c r="T663" s="27" t="e">
        <f>VLOOKUP(C663,'Список ТЗ'!$B$2:$E$457,2,FALSE)</f>
        <v>#N/A</v>
      </c>
      <c r="U663" s="27" t="e">
        <f>VLOOKUP(C663,'Список ТЗ'!$B$2:$E$457,3,FALSE)</f>
        <v>#N/A</v>
      </c>
      <c r="X663" s="27" t="e">
        <f>VLOOKUP(C663,'Перелік до списання'!$B$2:$B$207,1,FALSE)</f>
        <v>#N/A</v>
      </c>
    </row>
    <row r="664" spans="1:24" ht="21.95" customHeight="1" x14ac:dyDescent="0.2">
      <c r="A664" s="33">
        <v>79331</v>
      </c>
      <c r="B664" s="34" t="s">
        <v>2794</v>
      </c>
      <c r="C664" s="35" t="s">
        <v>2795</v>
      </c>
      <c r="D664" s="36">
        <v>104</v>
      </c>
      <c r="E664" s="34" t="s">
        <v>2677</v>
      </c>
      <c r="F664" s="35" t="s">
        <v>2791</v>
      </c>
      <c r="G664" s="37">
        <v>533.82000000000005</v>
      </c>
      <c r="H664" s="41">
        <v>8.9</v>
      </c>
      <c r="I664" s="37">
        <v>524.91999999999996</v>
      </c>
      <c r="J664" s="39" t="s">
        <v>2796</v>
      </c>
      <c r="K664" s="39" t="s">
        <v>553</v>
      </c>
      <c r="L664" s="36">
        <v>58</v>
      </c>
      <c r="M664" s="34" t="s">
        <v>554</v>
      </c>
      <c r="N664" s="34" t="s">
        <v>2163</v>
      </c>
      <c r="O664" s="40" t="str">
        <f t="shared" si="78"/>
        <v>Стол слесарный</v>
      </c>
      <c r="P664" s="40" t="s">
        <v>2797</v>
      </c>
      <c r="Q664" s="40" t="e">
        <v>#N/A</v>
      </c>
      <c r="R664" s="40" t="e">
        <v>#N/A</v>
      </c>
      <c r="S664" s="27" t="e">
        <f>VLOOKUP(C664,'Список ТЗ'!$B$2:$B$457,1,FALSE)</f>
        <v>#N/A</v>
      </c>
      <c r="T664" s="27" t="e">
        <f>VLOOKUP(C664,'Список ТЗ'!$B$2:$E$457,2,FALSE)</f>
        <v>#N/A</v>
      </c>
      <c r="U664" s="27" t="e">
        <f>VLOOKUP(C664,'Список ТЗ'!$B$2:$E$457,3,FALSE)</f>
        <v>#N/A</v>
      </c>
      <c r="X664" s="27" t="e">
        <f>VLOOKUP(C664,'Перелік до списання'!$B$2:$B$207,1,FALSE)</f>
        <v>#N/A</v>
      </c>
    </row>
    <row r="665" spans="1:24" ht="21.95" customHeight="1" x14ac:dyDescent="0.2">
      <c r="A665" s="33">
        <v>79332</v>
      </c>
      <c r="B665" s="34" t="s">
        <v>2794</v>
      </c>
      <c r="C665" s="35" t="s">
        <v>2798</v>
      </c>
      <c r="D665" s="36">
        <v>104</v>
      </c>
      <c r="E665" s="34" t="s">
        <v>2677</v>
      </c>
      <c r="F665" s="35" t="s">
        <v>2791</v>
      </c>
      <c r="G665" s="37">
        <v>424.87</v>
      </c>
      <c r="H665" s="37">
        <v>7.08</v>
      </c>
      <c r="I665" s="37">
        <v>417.79</v>
      </c>
      <c r="J665" s="39" t="s">
        <v>2796</v>
      </c>
      <c r="K665" s="39" t="s">
        <v>553</v>
      </c>
      <c r="L665" s="36">
        <v>58</v>
      </c>
      <c r="M665" s="34" t="s">
        <v>554</v>
      </c>
      <c r="N665" s="34" t="s">
        <v>2163</v>
      </c>
      <c r="O665" s="40" t="str">
        <f t="shared" si="78"/>
        <v>Стол слесарный</v>
      </c>
      <c r="P665" s="40" t="s">
        <v>2797</v>
      </c>
      <c r="Q665" s="40" t="e">
        <v>#N/A</v>
      </c>
      <c r="R665" s="40" t="e">
        <v>#N/A</v>
      </c>
      <c r="S665" s="27" t="e">
        <f>VLOOKUP(C665,'Список ТЗ'!$B$2:$B$457,1,FALSE)</f>
        <v>#N/A</v>
      </c>
      <c r="T665" s="27" t="e">
        <f>VLOOKUP(C665,'Список ТЗ'!$B$2:$E$457,2,FALSE)</f>
        <v>#N/A</v>
      </c>
      <c r="U665" s="27" t="e">
        <f>VLOOKUP(C665,'Список ТЗ'!$B$2:$E$457,3,FALSE)</f>
        <v>#N/A</v>
      </c>
      <c r="X665" s="27" t="e">
        <f>VLOOKUP(C665,'Перелік до списання'!$B$2:$B$207,1,FALSE)</f>
        <v>#N/A</v>
      </c>
    </row>
    <row r="666" spans="1:24" ht="21.95" customHeight="1" x14ac:dyDescent="0.2">
      <c r="A666" s="33">
        <v>4617</v>
      </c>
      <c r="B666" s="34" t="s">
        <v>2692</v>
      </c>
      <c r="C666" s="35" t="s">
        <v>2799</v>
      </c>
      <c r="D666" s="36">
        <v>104</v>
      </c>
      <c r="E666" s="34" t="s">
        <v>2800</v>
      </c>
      <c r="F666" s="35" t="s">
        <v>2801</v>
      </c>
      <c r="G666" s="37">
        <v>623.76</v>
      </c>
      <c r="H666" s="37">
        <v>164.61</v>
      </c>
      <c r="I666" s="37">
        <v>459.15</v>
      </c>
      <c r="J666" s="39" t="s">
        <v>483</v>
      </c>
      <c r="K666" s="39" t="s">
        <v>65</v>
      </c>
      <c r="L666" s="36">
        <v>52</v>
      </c>
      <c r="M666" s="34" t="s">
        <v>777</v>
      </c>
      <c r="N666" s="34" t="s">
        <v>2241</v>
      </c>
      <c r="O666" s="40" t="str">
        <f t="shared" si="78"/>
        <v>Компрессор</v>
      </c>
      <c r="P666" s="40" t="s">
        <v>2692</v>
      </c>
      <c r="Q666" s="40" t="e">
        <v>#N/A</v>
      </c>
      <c r="R666" s="40" t="e">
        <v>#N/A</v>
      </c>
      <c r="S666" s="27" t="e">
        <f>VLOOKUP(C666,'Список ТЗ'!$B$2:$B$457,1,FALSE)</f>
        <v>#N/A</v>
      </c>
      <c r="T666" s="27" t="e">
        <f>VLOOKUP(C666,'Список ТЗ'!$B$2:$E$457,2,FALSE)</f>
        <v>#N/A</v>
      </c>
      <c r="U666" s="27" t="e">
        <f>VLOOKUP(C666,'Список ТЗ'!$B$2:$E$457,3,FALSE)</f>
        <v>#N/A</v>
      </c>
      <c r="X666" s="27" t="e">
        <f>VLOOKUP(C666,'Перелік до списання'!$B$2:$B$207,1,FALSE)</f>
        <v>#N/A</v>
      </c>
    </row>
    <row r="667" spans="1:24" ht="33" customHeight="1" x14ac:dyDescent="0.2">
      <c r="A667" s="33">
        <v>80544</v>
      </c>
      <c r="B667" s="34" t="s">
        <v>2802</v>
      </c>
      <c r="C667" s="35" t="s">
        <v>2803</v>
      </c>
      <c r="D667" s="36">
        <v>104</v>
      </c>
      <c r="E667" s="34" t="s">
        <v>2804</v>
      </c>
      <c r="F667" s="35" t="s">
        <v>2805</v>
      </c>
      <c r="G667" s="37">
        <v>274.68</v>
      </c>
      <c r="H667" s="37">
        <v>4.58</v>
      </c>
      <c r="I667" s="41">
        <v>270.10000000000002</v>
      </c>
      <c r="J667" s="39" t="s">
        <v>2806</v>
      </c>
      <c r="K667" s="39" t="s">
        <v>553</v>
      </c>
      <c r="L667" s="36">
        <v>58</v>
      </c>
      <c r="M667" s="34" t="s">
        <v>554</v>
      </c>
      <c r="N667" s="34" t="s">
        <v>2241</v>
      </c>
      <c r="O667" s="40" t="str">
        <f t="shared" si="78"/>
        <v>АЛКОНТ 01 СУ</v>
      </c>
      <c r="P667" s="40" t="s">
        <v>2807</v>
      </c>
      <c r="Q667" s="40" t="e">
        <v>#N/A</v>
      </c>
      <c r="R667" s="40" t="e">
        <v>#N/A</v>
      </c>
      <c r="S667" s="27" t="e">
        <f>VLOOKUP(C667,'Список ТЗ'!$B$2:$B$457,1,FALSE)</f>
        <v>#N/A</v>
      </c>
      <c r="T667" s="27" t="e">
        <f>VLOOKUP(C667,'Список ТЗ'!$B$2:$E$457,2,FALSE)</f>
        <v>#N/A</v>
      </c>
      <c r="U667" s="27" t="e">
        <f>VLOOKUP(C667,'Список ТЗ'!$B$2:$E$457,3,FALSE)</f>
        <v>#N/A</v>
      </c>
      <c r="X667" s="27" t="e">
        <f>VLOOKUP(C667,'Перелік до списання'!$B$2:$B$207,1,FALSE)</f>
        <v>#N/A</v>
      </c>
    </row>
    <row r="668" spans="1:24" ht="33" customHeight="1" x14ac:dyDescent="0.2">
      <c r="A668" s="33">
        <v>80545</v>
      </c>
      <c r="B668" s="34" t="s">
        <v>2802</v>
      </c>
      <c r="C668" s="35" t="s">
        <v>2808</v>
      </c>
      <c r="D668" s="36">
        <v>104</v>
      </c>
      <c r="E668" s="34" t="s">
        <v>2804</v>
      </c>
      <c r="F668" s="35" t="s">
        <v>2805</v>
      </c>
      <c r="G668" s="37">
        <v>304.11</v>
      </c>
      <c r="H668" s="37">
        <v>5.07</v>
      </c>
      <c r="I668" s="37">
        <v>299.04000000000002</v>
      </c>
      <c r="J668" s="39" t="s">
        <v>2809</v>
      </c>
      <c r="K668" s="39" t="s">
        <v>553</v>
      </c>
      <c r="L668" s="36">
        <v>58</v>
      </c>
      <c r="M668" s="34" t="s">
        <v>554</v>
      </c>
      <c r="N668" s="34" t="s">
        <v>2241</v>
      </c>
      <c r="O668" s="40" t="str">
        <f t="shared" si="78"/>
        <v>АЛКОНТ 01 СУ</v>
      </c>
      <c r="P668" s="40" t="s">
        <v>2807</v>
      </c>
      <c r="Q668" s="40" t="e">
        <v>#N/A</v>
      </c>
      <c r="R668" s="40" t="e">
        <v>#N/A</v>
      </c>
      <c r="S668" s="27" t="e">
        <f>VLOOKUP(C668,'Список ТЗ'!$B$2:$B$457,1,FALSE)</f>
        <v>#N/A</v>
      </c>
      <c r="T668" s="27" t="e">
        <f>VLOOKUP(C668,'Список ТЗ'!$B$2:$E$457,2,FALSE)</f>
        <v>#N/A</v>
      </c>
      <c r="U668" s="27" t="e">
        <f>VLOOKUP(C668,'Список ТЗ'!$B$2:$E$457,3,FALSE)</f>
        <v>#N/A</v>
      </c>
      <c r="X668" s="27" t="e">
        <f>VLOOKUP(C668,'Перелік до списання'!$B$2:$B$207,1,FALSE)</f>
        <v>#N/A</v>
      </c>
    </row>
    <row r="669" spans="1:24" ht="33" customHeight="1" x14ac:dyDescent="0.2">
      <c r="A669" s="33">
        <v>72497</v>
      </c>
      <c r="B669" s="34" t="s">
        <v>2810</v>
      </c>
      <c r="C669" s="35" t="s">
        <v>2811</v>
      </c>
      <c r="D669" s="36">
        <v>104</v>
      </c>
      <c r="E669" s="34" t="s">
        <v>2812</v>
      </c>
      <c r="F669" s="35" t="s">
        <v>2813</v>
      </c>
      <c r="G669" s="41">
        <v>719.2</v>
      </c>
      <c r="H669" s="37">
        <v>29.97</v>
      </c>
      <c r="I669" s="37">
        <v>689.23</v>
      </c>
      <c r="J669" s="39" t="s">
        <v>2814</v>
      </c>
      <c r="K669" s="39" t="s">
        <v>553</v>
      </c>
      <c r="L669" s="36">
        <v>22</v>
      </c>
      <c r="M669" s="34" t="s">
        <v>554</v>
      </c>
      <c r="N669" s="34" t="s">
        <v>2269</v>
      </c>
      <c r="O669" s="40" t="str">
        <f t="shared" si="78"/>
        <v>Багатофункціональний пристрій Gestetner MP201SPF</v>
      </c>
      <c r="P669" s="40" t="s">
        <v>2815</v>
      </c>
      <c r="Q669" s="40" t="e">
        <v>#N/A</v>
      </c>
      <c r="R669" s="40" t="e">
        <v>#N/A</v>
      </c>
      <c r="S669" s="27" t="e">
        <f>VLOOKUP(C669,'Список ТЗ'!$B$2:$B$457,1,FALSE)</f>
        <v>#N/A</v>
      </c>
      <c r="T669" s="27" t="e">
        <f>VLOOKUP(C669,'Список ТЗ'!$B$2:$E$457,2,FALSE)</f>
        <v>#N/A</v>
      </c>
      <c r="U669" s="27" t="e">
        <f>VLOOKUP(C669,'Список ТЗ'!$B$2:$E$457,3,FALSE)</f>
        <v>#N/A</v>
      </c>
      <c r="X669" s="27" t="e">
        <f>VLOOKUP(C669,'Перелік до списання'!$B$2:$B$207,1,FALSE)</f>
        <v>#N/A</v>
      </c>
    </row>
    <row r="670" spans="1:24" ht="56.1" customHeight="1" x14ac:dyDescent="0.2">
      <c r="A670" s="33">
        <v>72498</v>
      </c>
      <c r="B670" s="34" t="s">
        <v>2816</v>
      </c>
      <c r="C670" s="35" t="s">
        <v>2817</v>
      </c>
      <c r="D670" s="36">
        <v>104</v>
      </c>
      <c r="E670" s="34" t="s">
        <v>2812</v>
      </c>
      <c r="F670" s="35" t="s">
        <v>2813</v>
      </c>
      <c r="G670" s="42">
        <v>1781.26</v>
      </c>
      <c r="H670" s="37">
        <v>74.22</v>
      </c>
      <c r="I670" s="42">
        <v>1707.04</v>
      </c>
      <c r="J670" s="39" t="s">
        <v>2818</v>
      </c>
      <c r="K670" s="39" t="s">
        <v>553</v>
      </c>
      <c r="L670" s="36">
        <v>22</v>
      </c>
      <c r="M670" s="34" t="s">
        <v>554</v>
      </c>
      <c r="N670" s="34" t="s">
        <v>2269</v>
      </c>
      <c r="O670" s="40" t="str">
        <f t="shared" si="78"/>
        <v>КОМП'ЮТЕР-МОНОБЛОК ACER ASPIRE Z3101-21,5" MULTI TOUCH, CPU-AMD ATHLON IIX4 (ЧОТИРЬОХ ЯДЕРНИЙ)615 2</v>
      </c>
      <c r="P670" s="40" t="s">
        <v>2819</v>
      </c>
      <c r="Q670" s="40" t="e">
        <v>#N/A</v>
      </c>
      <c r="R670" s="40" t="e">
        <v>#N/A</v>
      </c>
      <c r="S670" s="27" t="e">
        <f>VLOOKUP(C670,'Список ТЗ'!$B$2:$B$457,1,FALSE)</f>
        <v>#N/A</v>
      </c>
      <c r="T670" s="27" t="e">
        <f>VLOOKUP(C670,'Список ТЗ'!$B$2:$E$457,2,FALSE)</f>
        <v>#N/A</v>
      </c>
      <c r="U670" s="27" t="e">
        <f>VLOOKUP(C670,'Список ТЗ'!$B$2:$E$457,3,FALSE)</f>
        <v>#N/A</v>
      </c>
      <c r="X670" s="27" t="e">
        <f>VLOOKUP(C670,'Перелік до списання'!$B$2:$B$207,1,FALSE)</f>
        <v>#N/A</v>
      </c>
    </row>
    <row r="671" spans="1:24" ht="56.1" customHeight="1" x14ac:dyDescent="0.2">
      <c r="A671" s="33">
        <v>72499</v>
      </c>
      <c r="B671" s="34" t="s">
        <v>2816</v>
      </c>
      <c r="C671" s="35" t="s">
        <v>2820</v>
      </c>
      <c r="D671" s="36">
        <v>104</v>
      </c>
      <c r="E671" s="34" t="s">
        <v>2812</v>
      </c>
      <c r="F671" s="35" t="s">
        <v>2813</v>
      </c>
      <c r="G671" s="42">
        <v>1762.85</v>
      </c>
      <c r="H671" s="37">
        <v>73.45</v>
      </c>
      <c r="I671" s="43">
        <v>1689.4</v>
      </c>
      <c r="J671" s="39" t="s">
        <v>2821</v>
      </c>
      <c r="K671" s="39" t="s">
        <v>553</v>
      </c>
      <c r="L671" s="36">
        <v>22</v>
      </c>
      <c r="M671" s="34" t="s">
        <v>554</v>
      </c>
      <c r="N671" s="34" t="s">
        <v>2269</v>
      </c>
      <c r="O671" s="40" t="str">
        <f t="shared" si="78"/>
        <v>КОМП'ЮТЕР-МОНОБЛОК ACER ASPIRE Z3101-21,5" MULTI TOUCH, CPU-AMD ATHLON IIX4 (ЧОТИРЬОХ ЯДЕРНИЙ)615 2</v>
      </c>
      <c r="P671" s="40" t="s">
        <v>2819</v>
      </c>
      <c r="Q671" s="40" t="e">
        <v>#N/A</v>
      </c>
      <c r="R671" s="40" t="e">
        <v>#N/A</v>
      </c>
      <c r="S671" s="27" t="e">
        <f>VLOOKUP(C671,'Список ТЗ'!$B$2:$B$457,1,FALSE)</f>
        <v>#N/A</v>
      </c>
      <c r="T671" s="27" t="e">
        <f>VLOOKUP(C671,'Список ТЗ'!$B$2:$E$457,2,FALSE)</f>
        <v>#N/A</v>
      </c>
      <c r="U671" s="27" t="e">
        <f>VLOOKUP(C671,'Список ТЗ'!$B$2:$E$457,3,FALSE)</f>
        <v>#N/A</v>
      </c>
      <c r="X671" s="27" t="e">
        <f>VLOOKUP(C671,'Перелік до списання'!$B$2:$B$207,1,FALSE)</f>
        <v>#N/A</v>
      </c>
    </row>
    <row r="672" spans="1:24" ht="56.1" customHeight="1" x14ac:dyDescent="0.2">
      <c r="A672" s="33">
        <v>72500</v>
      </c>
      <c r="B672" s="34" t="s">
        <v>2822</v>
      </c>
      <c r="C672" s="35" t="s">
        <v>2823</v>
      </c>
      <c r="D672" s="36">
        <v>104</v>
      </c>
      <c r="E672" s="34" t="s">
        <v>2812</v>
      </c>
      <c r="F672" s="35" t="s">
        <v>2813</v>
      </c>
      <c r="G672" s="37">
        <v>434.08</v>
      </c>
      <c r="H672" s="37">
        <v>18.09</v>
      </c>
      <c r="I672" s="37">
        <v>415.99</v>
      </c>
      <c r="J672" s="39" t="s">
        <v>2824</v>
      </c>
      <c r="K672" s="39" t="s">
        <v>553</v>
      </c>
      <c r="L672" s="36">
        <v>22</v>
      </c>
      <c r="M672" s="34" t="s">
        <v>554</v>
      </c>
      <c r="N672" s="34" t="s">
        <v>2269</v>
      </c>
      <c r="O672" s="40" t="str">
        <f t="shared" si="78"/>
        <v>ПК PENTIUM DUAL CORE E5500 ASUS P5G41T-MLX 2048MB DDR3-1333, SASTA 320GB монітор TFT LG 22" Flatron</v>
      </c>
      <c r="P672" s="40" t="s">
        <v>2825</v>
      </c>
      <c r="Q672" s="40" t="e">
        <v>#N/A</v>
      </c>
      <c r="R672" s="40" t="e">
        <v>#N/A</v>
      </c>
      <c r="S672" s="27" t="e">
        <f>VLOOKUP(C672,'Список ТЗ'!$B$2:$B$457,1,FALSE)</f>
        <v>#N/A</v>
      </c>
      <c r="T672" s="27" t="e">
        <f>VLOOKUP(C672,'Список ТЗ'!$B$2:$E$457,2,FALSE)</f>
        <v>#N/A</v>
      </c>
      <c r="U672" s="27" t="e">
        <f>VLOOKUP(C672,'Список ТЗ'!$B$2:$E$457,3,FALSE)</f>
        <v>#N/A</v>
      </c>
      <c r="X672" s="27" t="e">
        <f>VLOOKUP(C672,'Перелік до списання'!$B$2:$B$207,1,FALSE)</f>
        <v>#N/A</v>
      </c>
    </row>
    <row r="673" spans="1:24" ht="21.95" customHeight="1" x14ac:dyDescent="0.2">
      <c r="A673" s="33">
        <v>72501</v>
      </c>
      <c r="B673" s="34" t="s">
        <v>2826</v>
      </c>
      <c r="C673" s="35" t="s">
        <v>2827</v>
      </c>
      <c r="D673" s="36">
        <v>104</v>
      </c>
      <c r="E673" s="34" t="s">
        <v>2812</v>
      </c>
      <c r="F673" s="35" t="s">
        <v>2813</v>
      </c>
      <c r="G673" s="37">
        <v>756.78</v>
      </c>
      <c r="H673" s="37">
        <v>31.53</v>
      </c>
      <c r="I673" s="37">
        <v>725.25</v>
      </c>
      <c r="J673" s="39" t="s">
        <v>2828</v>
      </c>
      <c r="K673" s="39" t="s">
        <v>553</v>
      </c>
      <c r="L673" s="36">
        <v>22</v>
      </c>
      <c r="M673" s="34" t="s">
        <v>554</v>
      </c>
      <c r="N673" s="34" t="s">
        <v>2269</v>
      </c>
      <c r="O673" s="40" t="str">
        <f t="shared" si="78"/>
        <v>НОУТБУК ACER EMACHINES E732-332G32MNKK</v>
      </c>
      <c r="P673" s="40" t="s">
        <v>2829</v>
      </c>
      <c r="Q673" s="40" t="e">
        <v>#N/A</v>
      </c>
      <c r="R673" s="40" t="e">
        <v>#N/A</v>
      </c>
      <c r="S673" s="27" t="e">
        <f>VLOOKUP(C673,'Список ТЗ'!$B$2:$B$457,1,FALSE)</f>
        <v>#N/A</v>
      </c>
      <c r="T673" s="27" t="e">
        <f>VLOOKUP(C673,'Список ТЗ'!$B$2:$E$457,2,FALSE)</f>
        <v>#N/A</v>
      </c>
      <c r="U673" s="27" t="e">
        <f>VLOOKUP(C673,'Список ТЗ'!$B$2:$E$457,3,FALSE)</f>
        <v>#N/A</v>
      </c>
      <c r="X673" s="27" t="e">
        <f>VLOOKUP(C673,'Перелік до списання'!$B$2:$B$207,1,FALSE)</f>
        <v>#N/A</v>
      </c>
    </row>
    <row r="674" spans="1:24" ht="44.1" customHeight="1" x14ac:dyDescent="0.2">
      <c r="A674" s="33">
        <v>72502</v>
      </c>
      <c r="B674" s="34" t="s">
        <v>2830</v>
      </c>
      <c r="C674" s="35" t="s">
        <v>2831</v>
      </c>
      <c r="D674" s="36">
        <v>104</v>
      </c>
      <c r="E674" s="34" t="s">
        <v>2812</v>
      </c>
      <c r="F674" s="35" t="s">
        <v>2813</v>
      </c>
      <c r="G674" s="37">
        <v>846.87</v>
      </c>
      <c r="H674" s="37">
        <v>35.29</v>
      </c>
      <c r="I674" s="37">
        <v>811.58</v>
      </c>
      <c r="J674" s="39" t="s">
        <v>2832</v>
      </c>
      <c r="K674" s="39" t="s">
        <v>553</v>
      </c>
      <c r="L674" s="36">
        <v>22</v>
      </c>
      <c r="M674" s="34" t="s">
        <v>554</v>
      </c>
      <c r="N674" s="34" t="s">
        <v>2269</v>
      </c>
      <c r="O674" s="40" t="str">
        <f t="shared" si="78"/>
        <v>ПК  CPU Intel Pentium Dual-Core  E5500, монітор LCD 19" LG Flatron W1943SS-PF</v>
      </c>
      <c r="P674" s="40" t="s">
        <v>2833</v>
      </c>
      <c r="Q674" s="40" t="e">
        <v>#N/A</v>
      </c>
      <c r="R674" s="40" t="e">
        <v>#N/A</v>
      </c>
      <c r="S674" s="27" t="e">
        <f>VLOOKUP(C674,'Список ТЗ'!$B$2:$B$457,1,FALSE)</f>
        <v>#N/A</v>
      </c>
      <c r="T674" s="27" t="e">
        <f>VLOOKUP(C674,'Список ТЗ'!$B$2:$E$457,2,FALSE)</f>
        <v>#N/A</v>
      </c>
      <c r="U674" s="27" t="e">
        <f>VLOOKUP(C674,'Список ТЗ'!$B$2:$E$457,3,FALSE)</f>
        <v>#N/A</v>
      </c>
      <c r="X674" s="27" t="e">
        <f>VLOOKUP(C674,'Перелік до списання'!$B$2:$B$207,1,FALSE)</f>
        <v>#N/A</v>
      </c>
    </row>
    <row r="675" spans="1:24" ht="21.95" customHeight="1" x14ac:dyDescent="0.2">
      <c r="A675" s="33">
        <v>72503</v>
      </c>
      <c r="B675" s="34" t="s">
        <v>2834</v>
      </c>
      <c r="C675" s="35" t="s">
        <v>2835</v>
      </c>
      <c r="D675" s="36">
        <v>104</v>
      </c>
      <c r="E675" s="34" t="s">
        <v>2812</v>
      </c>
      <c r="F675" s="35" t="s">
        <v>2813</v>
      </c>
      <c r="G675" s="41">
        <v>285.5</v>
      </c>
      <c r="H675" s="41">
        <v>11.9</v>
      </c>
      <c r="I675" s="41">
        <v>273.60000000000002</v>
      </c>
      <c r="J675" s="39" t="s">
        <v>2836</v>
      </c>
      <c r="K675" s="39" t="s">
        <v>553</v>
      </c>
      <c r="L675" s="36">
        <v>22</v>
      </c>
      <c r="M675" s="34" t="s">
        <v>554</v>
      </c>
      <c r="N675" s="34" t="s">
        <v>2269</v>
      </c>
      <c r="O675" s="40" t="str">
        <f t="shared" si="78"/>
        <v>НОУТБУК  НР COMPAD 610</v>
      </c>
      <c r="P675" s="40" t="s">
        <v>2837</v>
      </c>
      <c r="Q675" s="40" t="e">
        <v>#N/A</v>
      </c>
      <c r="R675" s="40" t="e">
        <v>#N/A</v>
      </c>
      <c r="S675" s="27" t="e">
        <f>VLOOKUP(C675,'Список ТЗ'!$B$2:$B$457,1,FALSE)</f>
        <v>#N/A</v>
      </c>
      <c r="T675" s="27" t="e">
        <f>VLOOKUP(C675,'Список ТЗ'!$B$2:$E$457,2,FALSE)</f>
        <v>#N/A</v>
      </c>
      <c r="U675" s="27" t="e">
        <f>VLOOKUP(C675,'Список ТЗ'!$B$2:$E$457,3,FALSE)</f>
        <v>#N/A</v>
      </c>
      <c r="X675" s="27" t="e">
        <f>VLOOKUP(C675,'Перелік до списання'!$B$2:$B$207,1,FALSE)</f>
        <v>#N/A</v>
      </c>
    </row>
    <row r="676" spans="1:24" ht="44.1" customHeight="1" x14ac:dyDescent="0.2">
      <c r="A676" s="33">
        <v>72504</v>
      </c>
      <c r="B676" s="34" t="s">
        <v>2838</v>
      </c>
      <c r="C676" s="35" t="s">
        <v>2839</v>
      </c>
      <c r="D676" s="36">
        <v>104</v>
      </c>
      <c r="E676" s="34" t="s">
        <v>2812</v>
      </c>
      <c r="F676" s="35" t="s">
        <v>2813</v>
      </c>
      <c r="G676" s="41">
        <v>702.4</v>
      </c>
      <c r="H676" s="37">
        <v>29.27</v>
      </c>
      <c r="I676" s="37">
        <v>673.13</v>
      </c>
      <c r="J676" s="39" t="s">
        <v>2836</v>
      </c>
      <c r="K676" s="39" t="s">
        <v>553</v>
      </c>
      <c r="L676" s="36">
        <v>22</v>
      </c>
      <c r="M676" s="34" t="s">
        <v>554</v>
      </c>
      <c r="N676" s="34" t="s">
        <v>2241</v>
      </c>
      <c r="O676" s="40" t="str">
        <f t="shared" si="78"/>
        <v>ПК PrimePC Solo30 CPU Intel Core 2 Duo. Монітор TFT 22" LG Flatron W1942S Glossy Black WIDE</v>
      </c>
      <c r="P676" s="40" t="s">
        <v>2840</v>
      </c>
      <c r="Q676" s="40" t="e">
        <v>#N/A</v>
      </c>
      <c r="R676" s="40" t="e">
        <v>#N/A</v>
      </c>
      <c r="S676" s="27" t="e">
        <f>VLOOKUP(C676,'Список ТЗ'!$B$2:$B$457,1,FALSE)</f>
        <v>#N/A</v>
      </c>
      <c r="T676" s="27" t="e">
        <f>VLOOKUP(C676,'Список ТЗ'!$B$2:$E$457,2,FALSE)</f>
        <v>#N/A</v>
      </c>
      <c r="U676" s="27" t="e">
        <f>VLOOKUP(C676,'Список ТЗ'!$B$2:$E$457,3,FALSE)</f>
        <v>#N/A</v>
      </c>
      <c r="X676" s="27" t="e">
        <f>VLOOKUP(C676,'Перелік до списання'!$B$2:$B$207,1,FALSE)</f>
        <v>#N/A</v>
      </c>
    </row>
    <row r="677" spans="1:24" ht="21.95" customHeight="1" x14ac:dyDescent="0.2">
      <c r="A677" s="33">
        <v>72505</v>
      </c>
      <c r="B677" s="34" t="s">
        <v>2841</v>
      </c>
      <c r="C677" s="35" t="s">
        <v>2842</v>
      </c>
      <c r="D677" s="36">
        <v>104</v>
      </c>
      <c r="E677" s="34" t="s">
        <v>2812</v>
      </c>
      <c r="F677" s="35" t="s">
        <v>2813</v>
      </c>
      <c r="G677" s="37">
        <v>286.01</v>
      </c>
      <c r="H677" s="37">
        <v>11.92</v>
      </c>
      <c r="I677" s="37">
        <v>274.08999999999997</v>
      </c>
      <c r="J677" s="39" t="s">
        <v>2843</v>
      </c>
      <c r="K677" s="39" t="s">
        <v>553</v>
      </c>
      <c r="L677" s="36">
        <v>22</v>
      </c>
      <c r="M677" s="34" t="s">
        <v>554</v>
      </c>
      <c r="N677" s="34" t="s">
        <v>2269</v>
      </c>
      <c r="O677" s="40" t="str">
        <f t="shared" si="78"/>
        <v>ПК  INTEL   DUAL-CORE (монітор)</v>
      </c>
      <c r="P677" s="40" t="s">
        <v>2844</v>
      </c>
      <c r="Q677" s="40" t="e">
        <v>#N/A</v>
      </c>
      <c r="R677" s="40" t="e">
        <v>#N/A</v>
      </c>
      <c r="S677" s="27" t="e">
        <f>VLOOKUP(C677,'Список ТЗ'!$B$2:$B$457,1,FALSE)</f>
        <v>#N/A</v>
      </c>
      <c r="T677" s="27" t="e">
        <f>VLOOKUP(C677,'Список ТЗ'!$B$2:$E$457,2,FALSE)</f>
        <v>#N/A</v>
      </c>
      <c r="U677" s="27" t="e">
        <f>VLOOKUP(C677,'Список ТЗ'!$B$2:$E$457,3,FALSE)</f>
        <v>#N/A</v>
      </c>
      <c r="X677" s="27" t="e">
        <f>VLOOKUP(C677,'Перелік до списання'!$B$2:$B$207,1,FALSE)</f>
        <v>#N/A</v>
      </c>
    </row>
    <row r="678" spans="1:24" ht="21.95" customHeight="1" x14ac:dyDescent="0.2">
      <c r="A678" s="33">
        <v>72506</v>
      </c>
      <c r="B678" s="34" t="s">
        <v>2845</v>
      </c>
      <c r="C678" s="35" t="s">
        <v>2846</v>
      </c>
      <c r="D678" s="36">
        <v>104</v>
      </c>
      <c r="E678" s="34" t="s">
        <v>2812</v>
      </c>
      <c r="F678" s="35" t="s">
        <v>2813</v>
      </c>
      <c r="G678" s="37">
        <v>173.22</v>
      </c>
      <c r="H678" s="37">
        <v>7.22</v>
      </c>
      <c r="I678" s="38">
        <v>166</v>
      </c>
      <c r="J678" s="39" t="s">
        <v>2847</v>
      </c>
      <c r="K678" s="39" t="s">
        <v>553</v>
      </c>
      <c r="L678" s="36">
        <v>22</v>
      </c>
      <c r="M678" s="34" t="s">
        <v>554</v>
      </c>
      <c r="N678" s="34" t="s">
        <v>2269</v>
      </c>
      <c r="O678" s="40" t="str">
        <f t="shared" si="78"/>
        <v>МОНІТОР ASUS VW195S</v>
      </c>
      <c r="P678" s="40" t="s">
        <v>2848</v>
      </c>
      <c r="Q678" s="40" t="e">
        <v>#N/A</v>
      </c>
      <c r="R678" s="40" t="e">
        <v>#N/A</v>
      </c>
      <c r="S678" s="27" t="e">
        <f>VLOOKUP(C678,'Список ТЗ'!$B$2:$B$457,1,FALSE)</f>
        <v>#N/A</v>
      </c>
      <c r="T678" s="27" t="e">
        <f>VLOOKUP(C678,'Список ТЗ'!$B$2:$E$457,2,FALSE)</f>
        <v>#N/A</v>
      </c>
      <c r="U678" s="27" t="e">
        <f>VLOOKUP(C678,'Список ТЗ'!$B$2:$E$457,3,FALSE)</f>
        <v>#N/A</v>
      </c>
      <c r="X678" s="27" t="e">
        <f>VLOOKUP(C678,'Перелік до списання'!$B$2:$B$207,1,FALSE)</f>
        <v>#N/A</v>
      </c>
    </row>
    <row r="679" spans="1:24" ht="21.95" customHeight="1" x14ac:dyDescent="0.2">
      <c r="A679" s="33">
        <v>72507</v>
      </c>
      <c r="B679" s="34" t="s">
        <v>2849</v>
      </c>
      <c r="C679" s="35" t="s">
        <v>2850</v>
      </c>
      <c r="D679" s="36">
        <v>104</v>
      </c>
      <c r="E679" s="34" t="s">
        <v>2812</v>
      </c>
      <c r="F679" s="35" t="s">
        <v>2813</v>
      </c>
      <c r="G679" s="38">
        <v>208</v>
      </c>
      <c r="H679" s="37">
        <v>8.67</v>
      </c>
      <c r="I679" s="37">
        <v>199.33</v>
      </c>
      <c r="J679" s="39" t="s">
        <v>2851</v>
      </c>
      <c r="K679" s="39" t="s">
        <v>553</v>
      </c>
      <c r="L679" s="36">
        <v>22</v>
      </c>
      <c r="M679" s="34" t="s">
        <v>554</v>
      </c>
      <c r="N679" s="34" t="s">
        <v>2269</v>
      </c>
      <c r="O679" s="40" t="str">
        <f t="shared" si="78"/>
        <v>ПК  INTEL   DUAL-CORE</v>
      </c>
      <c r="P679" s="40" t="s">
        <v>2852</v>
      </c>
      <c r="Q679" s="40" t="e">
        <v>#N/A</v>
      </c>
      <c r="R679" s="40" t="e">
        <v>#N/A</v>
      </c>
      <c r="S679" s="27" t="e">
        <f>VLOOKUP(C679,'Список ТЗ'!$B$2:$B$457,1,FALSE)</f>
        <v>#N/A</v>
      </c>
      <c r="T679" s="27" t="e">
        <f>VLOOKUP(C679,'Список ТЗ'!$B$2:$E$457,2,FALSE)</f>
        <v>#N/A</v>
      </c>
      <c r="U679" s="27" t="e">
        <f>VLOOKUP(C679,'Список ТЗ'!$B$2:$E$457,3,FALSE)</f>
        <v>#N/A</v>
      </c>
      <c r="X679" s="27" t="e">
        <f>VLOOKUP(C679,'Перелік до списання'!$B$2:$B$207,1,FALSE)</f>
        <v>#N/A</v>
      </c>
    </row>
    <row r="680" spans="1:24" ht="21.95" customHeight="1" x14ac:dyDescent="0.2">
      <c r="A680" s="33">
        <v>72508</v>
      </c>
      <c r="B680" s="34" t="s">
        <v>2853</v>
      </c>
      <c r="C680" s="35" t="s">
        <v>2854</v>
      </c>
      <c r="D680" s="36">
        <v>104</v>
      </c>
      <c r="E680" s="34" t="s">
        <v>2812</v>
      </c>
      <c r="F680" s="35" t="s">
        <v>2813</v>
      </c>
      <c r="G680" s="41">
        <v>182.9</v>
      </c>
      <c r="H680" s="37">
        <v>7.62</v>
      </c>
      <c r="I680" s="37">
        <v>175.28</v>
      </c>
      <c r="J680" s="39" t="s">
        <v>2855</v>
      </c>
      <c r="K680" s="39" t="s">
        <v>553</v>
      </c>
      <c r="L680" s="36">
        <v>22</v>
      </c>
      <c r="M680" s="34" t="s">
        <v>554</v>
      </c>
      <c r="N680" s="34" t="s">
        <v>2269</v>
      </c>
      <c r="O680" s="40" t="str">
        <f t="shared" si="78"/>
        <v>ПК   INTEL  E2200  МОНІТОР 19" SAMSUNG 920 NW</v>
      </c>
      <c r="P680" s="40" t="s">
        <v>2856</v>
      </c>
      <c r="Q680" s="40" t="e">
        <v>#N/A</v>
      </c>
      <c r="R680" s="40" t="e">
        <v>#N/A</v>
      </c>
      <c r="S680" s="27" t="e">
        <f>VLOOKUP(C680,'Список ТЗ'!$B$2:$B$457,1,FALSE)</f>
        <v>#N/A</v>
      </c>
      <c r="T680" s="27" t="e">
        <f>VLOOKUP(C680,'Список ТЗ'!$B$2:$E$457,2,FALSE)</f>
        <v>#N/A</v>
      </c>
      <c r="U680" s="27" t="e">
        <f>VLOOKUP(C680,'Список ТЗ'!$B$2:$E$457,3,FALSE)</f>
        <v>#N/A</v>
      </c>
      <c r="X680" s="27" t="e">
        <f>VLOOKUP(C680,'Перелік до списання'!$B$2:$B$207,1,FALSE)</f>
        <v>#N/A</v>
      </c>
    </row>
    <row r="681" spans="1:24" ht="21.95" customHeight="1" x14ac:dyDescent="0.2">
      <c r="A681" s="33">
        <v>72509</v>
      </c>
      <c r="B681" s="34" t="s">
        <v>2857</v>
      </c>
      <c r="C681" s="35" t="s">
        <v>2858</v>
      </c>
      <c r="D681" s="36">
        <v>104</v>
      </c>
      <c r="E681" s="34" t="s">
        <v>2812</v>
      </c>
      <c r="F681" s="35" t="s">
        <v>2813</v>
      </c>
      <c r="G681" s="37">
        <v>203.85</v>
      </c>
      <c r="H681" s="37">
        <v>8.49</v>
      </c>
      <c r="I681" s="37">
        <v>195.36</v>
      </c>
      <c r="J681" s="39" t="s">
        <v>2859</v>
      </c>
      <c r="K681" s="39" t="s">
        <v>553</v>
      </c>
      <c r="L681" s="36">
        <v>22</v>
      </c>
      <c r="M681" s="34" t="s">
        <v>554</v>
      </c>
      <c r="N681" s="34" t="s">
        <v>2269</v>
      </c>
      <c r="O681" s="40" t="str">
        <f t="shared" si="78"/>
        <v>ПК  Duo E2160</v>
      </c>
      <c r="P681" s="40" t="s">
        <v>2860</v>
      </c>
      <c r="Q681" s="40" t="e">
        <v>#N/A</v>
      </c>
      <c r="R681" s="40" t="e">
        <v>#N/A</v>
      </c>
      <c r="S681" s="27" t="e">
        <f>VLOOKUP(C681,'Список ТЗ'!$B$2:$B$457,1,FALSE)</f>
        <v>#N/A</v>
      </c>
      <c r="T681" s="27" t="e">
        <f>VLOOKUP(C681,'Список ТЗ'!$B$2:$E$457,2,FALSE)</f>
        <v>#N/A</v>
      </c>
      <c r="U681" s="27" t="e">
        <f>VLOOKUP(C681,'Список ТЗ'!$B$2:$E$457,3,FALSE)</f>
        <v>#N/A</v>
      </c>
      <c r="X681" s="27" t="e">
        <f>VLOOKUP(C681,'Перелік до списання'!$B$2:$B$207,1,FALSE)</f>
        <v>#N/A</v>
      </c>
    </row>
    <row r="682" spans="1:24" ht="21.95" customHeight="1" x14ac:dyDescent="0.2">
      <c r="A682" s="33">
        <v>72510</v>
      </c>
      <c r="B682" s="34" t="s">
        <v>2861</v>
      </c>
      <c r="C682" s="35" t="s">
        <v>2862</v>
      </c>
      <c r="D682" s="36">
        <v>104</v>
      </c>
      <c r="E682" s="34" t="s">
        <v>2812</v>
      </c>
      <c r="F682" s="35" t="s">
        <v>2813</v>
      </c>
      <c r="G682" s="37">
        <v>513.64</v>
      </c>
      <c r="H682" s="41">
        <v>21.4</v>
      </c>
      <c r="I682" s="37">
        <v>492.24</v>
      </c>
      <c r="J682" s="39" t="s">
        <v>2863</v>
      </c>
      <c r="K682" s="39" t="s">
        <v>553</v>
      </c>
      <c r="L682" s="36">
        <v>22</v>
      </c>
      <c r="M682" s="34" t="s">
        <v>554</v>
      </c>
      <c r="N682" s="34" t="s">
        <v>2269</v>
      </c>
      <c r="O682" s="40" t="str">
        <f t="shared" si="78"/>
        <v>Принтер HP L J 5100TN</v>
      </c>
      <c r="P682" s="40" t="s">
        <v>2864</v>
      </c>
      <c r="Q682" s="40" t="e">
        <v>#N/A</v>
      </c>
      <c r="R682" s="40" t="e">
        <v>#N/A</v>
      </c>
      <c r="S682" s="27" t="e">
        <f>VLOOKUP(C682,'Список ТЗ'!$B$2:$B$457,1,FALSE)</f>
        <v>#N/A</v>
      </c>
      <c r="T682" s="27" t="e">
        <f>VLOOKUP(C682,'Список ТЗ'!$B$2:$E$457,2,FALSE)</f>
        <v>#N/A</v>
      </c>
      <c r="U682" s="27" t="e">
        <f>VLOOKUP(C682,'Список ТЗ'!$B$2:$E$457,3,FALSE)</f>
        <v>#N/A</v>
      </c>
      <c r="X682" s="27" t="e">
        <f>VLOOKUP(C682,'Перелік до списання'!$B$2:$B$207,1,FALSE)</f>
        <v>#N/A</v>
      </c>
    </row>
    <row r="683" spans="1:24" ht="33" customHeight="1" x14ac:dyDescent="0.2">
      <c r="A683" s="33">
        <v>72515</v>
      </c>
      <c r="B683" s="34" t="s">
        <v>2865</v>
      </c>
      <c r="C683" s="35" t="s">
        <v>2866</v>
      </c>
      <c r="D683" s="36">
        <v>104</v>
      </c>
      <c r="E683" s="34" t="s">
        <v>2812</v>
      </c>
      <c r="F683" s="35" t="s">
        <v>2813</v>
      </c>
      <c r="G683" s="42">
        <v>10087.43</v>
      </c>
      <c r="H683" s="37">
        <v>420.31</v>
      </c>
      <c r="I683" s="42">
        <v>9667.1200000000008</v>
      </c>
      <c r="J683" s="39" t="s">
        <v>2867</v>
      </c>
      <c r="K683" s="39" t="s">
        <v>553</v>
      </c>
      <c r="L683" s="36">
        <v>22</v>
      </c>
      <c r="M683" s="34" t="s">
        <v>554</v>
      </c>
      <c r="N683" s="34" t="s">
        <v>2269</v>
      </c>
      <c r="O683" s="40" t="str">
        <f t="shared" si="78"/>
        <v>НОУТБУК LENOVO THINKPAD X260 WIN10 PRO (20F5S5R200)</v>
      </c>
      <c r="P683" s="40" t="s">
        <v>2868</v>
      </c>
      <c r="Q683" s="40" t="e">
        <v>#N/A</v>
      </c>
      <c r="R683" s="40" t="e">
        <v>#N/A</v>
      </c>
      <c r="S683" s="27" t="e">
        <f>VLOOKUP(C683,'Список ТЗ'!$B$2:$B$457,1,FALSE)</f>
        <v>#N/A</v>
      </c>
      <c r="T683" s="27" t="e">
        <f>VLOOKUP(C683,'Список ТЗ'!$B$2:$E$457,2,FALSE)</f>
        <v>#N/A</v>
      </c>
      <c r="U683" s="27" t="e">
        <f>VLOOKUP(C683,'Список ТЗ'!$B$2:$E$457,3,FALSE)</f>
        <v>#N/A</v>
      </c>
      <c r="X683" s="27" t="e">
        <f>VLOOKUP(C683,'Перелік до списання'!$B$2:$B$207,1,FALSE)</f>
        <v>#N/A</v>
      </c>
    </row>
    <row r="684" spans="1:24" ht="56.1" customHeight="1" x14ac:dyDescent="0.2">
      <c r="A684" s="33">
        <v>72516</v>
      </c>
      <c r="B684" s="34" t="s">
        <v>2313</v>
      </c>
      <c r="C684" s="35" t="s">
        <v>2869</v>
      </c>
      <c r="D684" s="36">
        <v>104</v>
      </c>
      <c r="E684" s="34" t="s">
        <v>2812</v>
      </c>
      <c r="F684" s="35" t="s">
        <v>2813</v>
      </c>
      <c r="G684" s="42">
        <v>1776.39</v>
      </c>
      <c r="H684" s="37">
        <v>74.02</v>
      </c>
      <c r="I684" s="42">
        <v>1702.37</v>
      </c>
      <c r="J684" s="39" t="s">
        <v>2870</v>
      </c>
      <c r="K684" s="39" t="s">
        <v>553</v>
      </c>
      <c r="L684" s="36">
        <v>22</v>
      </c>
      <c r="M684" s="34" t="s">
        <v>554</v>
      </c>
      <c r="N684" s="34" t="s">
        <v>2269</v>
      </c>
      <c r="O684" s="40" t="str">
        <f t="shared" si="78"/>
        <v>ПЛАНШЕТ 10.1" IMPRESSION IMPAD 0211 D ((1024*600),INTEL ATOM Z670 15HZ+CPU INTEL GMA600. RAM2GB. IN</v>
      </c>
      <c r="P684" s="40" t="s">
        <v>2316</v>
      </c>
      <c r="Q684" s="40" t="e">
        <v>#N/A</v>
      </c>
      <c r="R684" s="40" t="e">
        <v>#N/A</v>
      </c>
      <c r="S684" s="27" t="e">
        <f>VLOOKUP(C684,'Список ТЗ'!$B$2:$B$457,1,FALSE)</f>
        <v>#N/A</v>
      </c>
      <c r="T684" s="27" t="e">
        <f>VLOOKUP(C684,'Список ТЗ'!$B$2:$E$457,2,FALSE)</f>
        <v>#N/A</v>
      </c>
      <c r="U684" s="27" t="e">
        <f>VLOOKUP(C684,'Список ТЗ'!$B$2:$E$457,3,FALSE)</f>
        <v>#N/A</v>
      </c>
      <c r="X684" s="27" t="e">
        <f>VLOOKUP(C684,'Перелік до списання'!$B$2:$B$207,1,FALSE)</f>
        <v>#N/A</v>
      </c>
    </row>
    <row r="685" spans="1:24" ht="33" customHeight="1" x14ac:dyDescent="0.2">
      <c r="A685" s="33">
        <v>72517</v>
      </c>
      <c r="B685" s="34" t="s">
        <v>2871</v>
      </c>
      <c r="C685" s="35" t="s">
        <v>2872</v>
      </c>
      <c r="D685" s="36">
        <v>104</v>
      </c>
      <c r="E685" s="34" t="s">
        <v>2812</v>
      </c>
      <c r="F685" s="35" t="s">
        <v>2813</v>
      </c>
      <c r="G685" s="42">
        <v>1087.5899999999999</v>
      </c>
      <c r="H685" s="37">
        <v>45.32</v>
      </c>
      <c r="I685" s="42">
        <v>1042.27</v>
      </c>
      <c r="J685" s="39" t="s">
        <v>2847</v>
      </c>
      <c r="K685" s="39" t="s">
        <v>553</v>
      </c>
      <c r="L685" s="36">
        <v>22</v>
      </c>
      <c r="M685" s="34" t="s">
        <v>554</v>
      </c>
      <c r="N685" s="34" t="s">
        <v>2269</v>
      </c>
      <c r="O685" s="40" t="str">
        <f t="shared" si="78"/>
        <v>Багатофункціональний цифровий телефонний апарат М3904</v>
      </c>
      <c r="P685" s="40" t="s">
        <v>2873</v>
      </c>
      <c r="Q685" s="40" t="e">
        <v>#N/A</v>
      </c>
      <c r="R685" s="40" t="e">
        <v>#N/A</v>
      </c>
      <c r="S685" s="27" t="e">
        <f>VLOOKUP(C685,'Список ТЗ'!$B$2:$B$457,1,FALSE)</f>
        <v>#N/A</v>
      </c>
      <c r="T685" s="27" t="e">
        <f>VLOOKUP(C685,'Список ТЗ'!$B$2:$E$457,2,FALSE)</f>
        <v>#N/A</v>
      </c>
      <c r="U685" s="27" t="e">
        <f>VLOOKUP(C685,'Список ТЗ'!$B$2:$E$457,3,FALSE)</f>
        <v>#N/A</v>
      </c>
      <c r="X685" s="27" t="e">
        <f>VLOOKUP(C685,'Перелік до списання'!$B$2:$B$207,1,FALSE)</f>
        <v>#N/A</v>
      </c>
    </row>
    <row r="686" spans="1:24" ht="21.95" customHeight="1" x14ac:dyDescent="0.2">
      <c r="A686" s="33">
        <v>72518</v>
      </c>
      <c r="B686" s="34" t="s">
        <v>2432</v>
      </c>
      <c r="C686" s="35" t="s">
        <v>2874</v>
      </c>
      <c r="D686" s="36">
        <v>104</v>
      </c>
      <c r="E686" s="34" t="s">
        <v>2812</v>
      </c>
      <c r="F686" s="35" t="s">
        <v>2813</v>
      </c>
      <c r="G686" s="42">
        <v>2809.85</v>
      </c>
      <c r="H686" s="37">
        <v>117.08</v>
      </c>
      <c r="I686" s="42">
        <v>2692.77</v>
      </c>
      <c r="J686" s="39" t="s">
        <v>2434</v>
      </c>
      <c r="K686" s="39" t="s">
        <v>553</v>
      </c>
      <c r="L686" s="36">
        <v>22</v>
      </c>
      <c r="M686" s="34" t="s">
        <v>554</v>
      </c>
      <c r="N686" s="34" t="s">
        <v>2269</v>
      </c>
      <c r="O686" s="40" t="str">
        <f t="shared" si="78"/>
        <v>МОНІТОР ТА СИСТЕМНИЙ БЛОК DELL</v>
      </c>
      <c r="P686" s="40" t="s">
        <v>2435</v>
      </c>
      <c r="Q686" s="40" t="e">
        <v>#N/A</v>
      </c>
      <c r="R686" s="40" t="e">
        <v>#N/A</v>
      </c>
      <c r="S686" s="27" t="e">
        <f>VLOOKUP(C686,'Список ТЗ'!$B$2:$B$457,1,FALSE)</f>
        <v>#N/A</v>
      </c>
      <c r="T686" s="27" t="e">
        <f>VLOOKUP(C686,'Список ТЗ'!$B$2:$E$457,2,FALSE)</f>
        <v>#N/A</v>
      </c>
      <c r="U686" s="27" t="e">
        <f>VLOOKUP(C686,'Список ТЗ'!$B$2:$E$457,3,FALSE)</f>
        <v>#N/A</v>
      </c>
      <c r="X686" s="27" t="e">
        <f>VLOOKUP(C686,'Перелік до списання'!$B$2:$B$207,1,FALSE)</f>
        <v>#N/A</v>
      </c>
    </row>
    <row r="687" spans="1:24" ht="21.95" customHeight="1" x14ac:dyDescent="0.2">
      <c r="A687" s="33">
        <v>72519</v>
      </c>
      <c r="B687" s="34" t="s">
        <v>2432</v>
      </c>
      <c r="C687" s="35" t="s">
        <v>2875</v>
      </c>
      <c r="D687" s="36">
        <v>104</v>
      </c>
      <c r="E687" s="34" t="s">
        <v>2812</v>
      </c>
      <c r="F687" s="35" t="s">
        <v>2813</v>
      </c>
      <c r="G687" s="42">
        <v>2809.85</v>
      </c>
      <c r="H687" s="37">
        <v>117.08</v>
      </c>
      <c r="I687" s="42">
        <v>2692.77</v>
      </c>
      <c r="J687" s="39" t="s">
        <v>2434</v>
      </c>
      <c r="K687" s="39" t="s">
        <v>553</v>
      </c>
      <c r="L687" s="36">
        <v>22</v>
      </c>
      <c r="M687" s="34" t="s">
        <v>554</v>
      </c>
      <c r="N687" s="34" t="s">
        <v>2269</v>
      </c>
      <c r="O687" s="40" t="str">
        <f t="shared" si="78"/>
        <v>МОНІТОР ТА СИСТЕМНИЙ БЛОК DELL</v>
      </c>
      <c r="P687" s="40" t="s">
        <v>2435</v>
      </c>
      <c r="Q687" s="40" t="e">
        <v>#N/A</v>
      </c>
      <c r="R687" s="40" t="e">
        <v>#N/A</v>
      </c>
      <c r="S687" s="27" t="e">
        <f>VLOOKUP(C687,'Список ТЗ'!$B$2:$B$457,1,FALSE)</f>
        <v>#N/A</v>
      </c>
      <c r="T687" s="27" t="e">
        <f>VLOOKUP(C687,'Список ТЗ'!$B$2:$E$457,2,FALSE)</f>
        <v>#N/A</v>
      </c>
      <c r="U687" s="27" t="e">
        <f>VLOOKUP(C687,'Список ТЗ'!$B$2:$E$457,3,FALSE)</f>
        <v>#N/A</v>
      </c>
      <c r="X687" s="27" t="e">
        <f>VLOOKUP(C687,'Перелік до списання'!$B$2:$B$207,1,FALSE)</f>
        <v>#N/A</v>
      </c>
    </row>
    <row r="688" spans="1:24" ht="21.95" customHeight="1" x14ac:dyDescent="0.2">
      <c r="A688" s="33">
        <v>72520</v>
      </c>
      <c r="B688" s="34" t="s">
        <v>2432</v>
      </c>
      <c r="C688" s="35" t="s">
        <v>2876</v>
      </c>
      <c r="D688" s="36">
        <v>104</v>
      </c>
      <c r="E688" s="34" t="s">
        <v>2812</v>
      </c>
      <c r="F688" s="35" t="s">
        <v>2813</v>
      </c>
      <c r="G688" s="42">
        <v>2809.85</v>
      </c>
      <c r="H688" s="37">
        <v>117.08</v>
      </c>
      <c r="I688" s="42">
        <v>2692.77</v>
      </c>
      <c r="J688" s="39" t="s">
        <v>2434</v>
      </c>
      <c r="K688" s="39" t="s">
        <v>553</v>
      </c>
      <c r="L688" s="36">
        <v>22</v>
      </c>
      <c r="M688" s="34" t="s">
        <v>554</v>
      </c>
      <c r="N688" s="34" t="s">
        <v>2269</v>
      </c>
      <c r="O688" s="40" t="str">
        <f t="shared" si="78"/>
        <v>МОНІТОР ТА СИСТЕМНИЙ БЛОК DELL</v>
      </c>
      <c r="P688" s="40" t="s">
        <v>2435</v>
      </c>
      <c r="Q688" s="40" t="e">
        <v>#N/A</v>
      </c>
      <c r="R688" s="40" t="e">
        <v>#N/A</v>
      </c>
      <c r="S688" s="27" t="e">
        <f>VLOOKUP(C688,'Список ТЗ'!$B$2:$B$457,1,FALSE)</f>
        <v>#N/A</v>
      </c>
      <c r="T688" s="27" t="e">
        <f>VLOOKUP(C688,'Список ТЗ'!$B$2:$E$457,2,FALSE)</f>
        <v>#N/A</v>
      </c>
      <c r="U688" s="27" t="e">
        <f>VLOOKUP(C688,'Список ТЗ'!$B$2:$E$457,3,FALSE)</f>
        <v>#N/A</v>
      </c>
      <c r="X688" s="27" t="e">
        <f>VLOOKUP(C688,'Перелік до списання'!$B$2:$B$207,1,FALSE)</f>
        <v>#N/A</v>
      </c>
    </row>
    <row r="689" spans="1:24" ht="21.95" customHeight="1" x14ac:dyDescent="0.2">
      <c r="A689" s="33">
        <v>72521</v>
      </c>
      <c r="B689" s="34" t="s">
        <v>2432</v>
      </c>
      <c r="C689" s="35" t="s">
        <v>2877</v>
      </c>
      <c r="D689" s="36">
        <v>104</v>
      </c>
      <c r="E689" s="34" t="s">
        <v>2812</v>
      </c>
      <c r="F689" s="35" t="s">
        <v>2813</v>
      </c>
      <c r="G689" s="42">
        <v>2809.85</v>
      </c>
      <c r="H689" s="37">
        <v>117.08</v>
      </c>
      <c r="I689" s="42">
        <v>2692.77</v>
      </c>
      <c r="J689" s="39" t="s">
        <v>2434</v>
      </c>
      <c r="K689" s="39" t="s">
        <v>553</v>
      </c>
      <c r="L689" s="36">
        <v>22</v>
      </c>
      <c r="M689" s="34" t="s">
        <v>554</v>
      </c>
      <c r="N689" s="34" t="s">
        <v>2269</v>
      </c>
      <c r="O689" s="40" t="str">
        <f t="shared" si="78"/>
        <v>МОНІТОР ТА СИСТЕМНИЙ БЛОК DELL</v>
      </c>
      <c r="P689" s="40" t="s">
        <v>2435</v>
      </c>
      <c r="Q689" s="40" t="e">
        <v>#N/A</v>
      </c>
      <c r="R689" s="40" t="e">
        <v>#N/A</v>
      </c>
      <c r="S689" s="27" t="e">
        <f>VLOOKUP(C689,'Список ТЗ'!$B$2:$B$457,1,FALSE)</f>
        <v>#N/A</v>
      </c>
      <c r="T689" s="27" t="e">
        <f>VLOOKUP(C689,'Список ТЗ'!$B$2:$E$457,2,FALSE)</f>
        <v>#N/A</v>
      </c>
      <c r="U689" s="27" t="e">
        <f>VLOOKUP(C689,'Список ТЗ'!$B$2:$E$457,3,FALSE)</f>
        <v>#N/A</v>
      </c>
      <c r="X689" s="27" t="e">
        <f>VLOOKUP(C689,'Перелік до списання'!$B$2:$B$207,1,FALSE)</f>
        <v>#N/A</v>
      </c>
    </row>
    <row r="690" spans="1:24" ht="21.95" customHeight="1" x14ac:dyDescent="0.2">
      <c r="A690" s="33">
        <v>72522</v>
      </c>
      <c r="B690" s="34" t="s">
        <v>2432</v>
      </c>
      <c r="C690" s="35" t="s">
        <v>2878</v>
      </c>
      <c r="D690" s="36">
        <v>104</v>
      </c>
      <c r="E690" s="34" t="s">
        <v>2812</v>
      </c>
      <c r="F690" s="35" t="s">
        <v>2813</v>
      </c>
      <c r="G690" s="42">
        <v>2809.85</v>
      </c>
      <c r="H690" s="37">
        <v>117.08</v>
      </c>
      <c r="I690" s="42">
        <v>2692.77</v>
      </c>
      <c r="J690" s="39" t="s">
        <v>2434</v>
      </c>
      <c r="K690" s="39" t="s">
        <v>553</v>
      </c>
      <c r="L690" s="36">
        <v>22</v>
      </c>
      <c r="M690" s="34" t="s">
        <v>554</v>
      </c>
      <c r="N690" s="34" t="s">
        <v>2269</v>
      </c>
      <c r="O690" s="40" t="str">
        <f t="shared" si="78"/>
        <v>МОНІТОР ТА СИСТЕМНИЙ БЛОК DELL</v>
      </c>
      <c r="P690" s="40" t="s">
        <v>2435</v>
      </c>
      <c r="Q690" s="40" t="e">
        <v>#N/A</v>
      </c>
      <c r="R690" s="40" t="e">
        <v>#N/A</v>
      </c>
      <c r="S690" s="27" t="e">
        <f>VLOOKUP(C690,'Список ТЗ'!$B$2:$B$457,1,FALSE)</f>
        <v>#N/A</v>
      </c>
      <c r="T690" s="27" t="e">
        <f>VLOOKUP(C690,'Список ТЗ'!$B$2:$E$457,2,FALSE)</f>
        <v>#N/A</v>
      </c>
      <c r="U690" s="27" t="e">
        <f>VLOOKUP(C690,'Список ТЗ'!$B$2:$E$457,3,FALSE)</f>
        <v>#N/A</v>
      </c>
      <c r="X690" s="27" t="e">
        <f>VLOOKUP(C690,'Перелік до списання'!$B$2:$B$207,1,FALSE)</f>
        <v>#N/A</v>
      </c>
    </row>
    <row r="691" spans="1:24" ht="21.95" customHeight="1" x14ac:dyDescent="0.2">
      <c r="A691" s="33">
        <v>72523</v>
      </c>
      <c r="B691" s="34" t="s">
        <v>2432</v>
      </c>
      <c r="C691" s="35" t="s">
        <v>2879</v>
      </c>
      <c r="D691" s="36">
        <v>104</v>
      </c>
      <c r="E691" s="34" t="s">
        <v>2812</v>
      </c>
      <c r="F691" s="35" t="s">
        <v>2813</v>
      </c>
      <c r="G691" s="42">
        <v>2809.85</v>
      </c>
      <c r="H691" s="37">
        <v>117.08</v>
      </c>
      <c r="I691" s="42">
        <v>2692.77</v>
      </c>
      <c r="J691" s="39" t="s">
        <v>2434</v>
      </c>
      <c r="K691" s="39" t="s">
        <v>553</v>
      </c>
      <c r="L691" s="36">
        <v>22</v>
      </c>
      <c r="M691" s="34" t="s">
        <v>554</v>
      </c>
      <c r="N691" s="34" t="s">
        <v>2269</v>
      </c>
      <c r="O691" s="40" t="str">
        <f t="shared" si="78"/>
        <v>МОНІТОР ТА СИСТЕМНИЙ БЛОК DELL</v>
      </c>
      <c r="P691" s="40" t="s">
        <v>2435</v>
      </c>
      <c r="Q691" s="40" t="e">
        <v>#N/A</v>
      </c>
      <c r="R691" s="40" t="e">
        <v>#N/A</v>
      </c>
      <c r="S691" s="27" t="e">
        <f>VLOOKUP(C691,'Список ТЗ'!$B$2:$B$457,1,FALSE)</f>
        <v>#N/A</v>
      </c>
      <c r="T691" s="27" t="e">
        <f>VLOOKUP(C691,'Список ТЗ'!$B$2:$E$457,2,FALSE)</f>
        <v>#N/A</v>
      </c>
      <c r="U691" s="27" t="e">
        <f>VLOOKUP(C691,'Список ТЗ'!$B$2:$E$457,3,FALSE)</f>
        <v>#N/A</v>
      </c>
      <c r="X691" s="27" t="e">
        <f>VLOOKUP(C691,'Перелік до списання'!$B$2:$B$207,1,FALSE)</f>
        <v>#N/A</v>
      </c>
    </row>
    <row r="692" spans="1:24" ht="21.95" customHeight="1" x14ac:dyDescent="0.2">
      <c r="A692" s="33">
        <v>72524</v>
      </c>
      <c r="B692" s="34" t="s">
        <v>2432</v>
      </c>
      <c r="C692" s="35" t="s">
        <v>2880</v>
      </c>
      <c r="D692" s="36">
        <v>104</v>
      </c>
      <c r="E692" s="34" t="s">
        <v>2812</v>
      </c>
      <c r="F692" s="35" t="s">
        <v>2813</v>
      </c>
      <c r="G692" s="42">
        <v>2809.85</v>
      </c>
      <c r="H692" s="37">
        <v>117.08</v>
      </c>
      <c r="I692" s="42">
        <v>2692.77</v>
      </c>
      <c r="J692" s="39" t="s">
        <v>2434</v>
      </c>
      <c r="K692" s="39" t="s">
        <v>553</v>
      </c>
      <c r="L692" s="36">
        <v>22</v>
      </c>
      <c r="M692" s="34" t="s">
        <v>554</v>
      </c>
      <c r="N692" s="34" t="s">
        <v>2269</v>
      </c>
      <c r="O692" s="40" t="str">
        <f t="shared" si="78"/>
        <v>МОНІТОР ТА СИСТЕМНИЙ БЛОК DELL</v>
      </c>
      <c r="P692" s="40" t="s">
        <v>2435</v>
      </c>
      <c r="Q692" s="40" t="e">
        <v>#N/A</v>
      </c>
      <c r="R692" s="40" t="e">
        <v>#N/A</v>
      </c>
      <c r="S692" s="27" t="e">
        <f>VLOOKUP(C692,'Список ТЗ'!$B$2:$B$457,1,FALSE)</f>
        <v>#N/A</v>
      </c>
      <c r="T692" s="27" t="e">
        <f>VLOOKUP(C692,'Список ТЗ'!$B$2:$E$457,2,FALSE)</f>
        <v>#N/A</v>
      </c>
      <c r="U692" s="27" t="e">
        <f>VLOOKUP(C692,'Список ТЗ'!$B$2:$E$457,3,FALSE)</f>
        <v>#N/A</v>
      </c>
      <c r="X692" s="27" t="e">
        <f>VLOOKUP(C692,'Перелік до списання'!$B$2:$B$207,1,FALSE)</f>
        <v>#N/A</v>
      </c>
    </row>
    <row r="693" spans="1:24" ht="21.95" customHeight="1" x14ac:dyDescent="0.2">
      <c r="A693" s="33">
        <v>72525</v>
      </c>
      <c r="B693" s="34" t="s">
        <v>2432</v>
      </c>
      <c r="C693" s="35" t="s">
        <v>2881</v>
      </c>
      <c r="D693" s="36">
        <v>104</v>
      </c>
      <c r="E693" s="34" t="s">
        <v>2812</v>
      </c>
      <c r="F693" s="35" t="s">
        <v>2813</v>
      </c>
      <c r="G693" s="42">
        <v>2809.85</v>
      </c>
      <c r="H693" s="37">
        <v>117.08</v>
      </c>
      <c r="I693" s="42">
        <v>2692.77</v>
      </c>
      <c r="J693" s="39" t="s">
        <v>2434</v>
      </c>
      <c r="K693" s="39" t="s">
        <v>553</v>
      </c>
      <c r="L693" s="36">
        <v>22</v>
      </c>
      <c r="M693" s="34" t="s">
        <v>554</v>
      </c>
      <c r="N693" s="34" t="s">
        <v>2269</v>
      </c>
      <c r="O693" s="40" t="str">
        <f t="shared" si="78"/>
        <v>МОНІТОР ТА СИСТЕМНИЙ БЛОК DELL</v>
      </c>
      <c r="P693" s="40" t="s">
        <v>2435</v>
      </c>
      <c r="Q693" s="40" t="e">
        <v>#N/A</v>
      </c>
      <c r="R693" s="40" t="e">
        <v>#N/A</v>
      </c>
      <c r="S693" s="27" t="e">
        <f>VLOOKUP(C693,'Список ТЗ'!$B$2:$B$457,1,FALSE)</f>
        <v>#N/A</v>
      </c>
      <c r="T693" s="27" t="e">
        <f>VLOOKUP(C693,'Список ТЗ'!$B$2:$E$457,2,FALSE)</f>
        <v>#N/A</v>
      </c>
      <c r="U693" s="27" t="e">
        <f>VLOOKUP(C693,'Список ТЗ'!$B$2:$E$457,3,FALSE)</f>
        <v>#N/A</v>
      </c>
      <c r="X693" s="27" t="e">
        <f>VLOOKUP(C693,'Перелік до списання'!$B$2:$B$207,1,FALSE)</f>
        <v>#N/A</v>
      </c>
    </row>
    <row r="694" spans="1:24" ht="21.95" customHeight="1" x14ac:dyDescent="0.2">
      <c r="A694" s="33">
        <v>72526</v>
      </c>
      <c r="B694" s="34" t="s">
        <v>2432</v>
      </c>
      <c r="C694" s="35" t="s">
        <v>2882</v>
      </c>
      <c r="D694" s="36">
        <v>104</v>
      </c>
      <c r="E694" s="34" t="s">
        <v>2812</v>
      </c>
      <c r="F694" s="35" t="s">
        <v>2813</v>
      </c>
      <c r="G694" s="42">
        <v>2809.85</v>
      </c>
      <c r="H694" s="37">
        <v>117.08</v>
      </c>
      <c r="I694" s="42">
        <v>2692.77</v>
      </c>
      <c r="J694" s="39" t="s">
        <v>2434</v>
      </c>
      <c r="K694" s="39" t="s">
        <v>553</v>
      </c>
      <c r="L694" s="36">
        <v>22</v>
      </c>
      <c r="M694" s="34" t="s">
        <v>554</v>
      </c>
      <c r="N694" s="34" t="s">
        <v>2269</v>
      </c>
      <c r="O694" s="40" t="str">
        <f t="shared" si="78"/>
        <v>МОНІТОР ТА СИСТЕМНИЙ БЛОК DELL</v>
      </c>
      <c r="P694" s="40" t="s">
        <v>2435</v>
      </c>
      <c r="Q694" s="40" t="e">
        <v>#N/A</v>
      </c>
      <c r="R694" s="40" t="e">
        <v>#N/A</v>
      </c>
      <c r="S694" s="27" t="e">
        <f>VLOOKUP(C694,'Список ТЗ'!$B$2:$B$457,1,FALSE)</f>
        <v>#N/A</v>
      </c>
      <c r="T694" s="27" t="e">
        <f>VLOOKUP(C694,'Список ТЗ'!$B$2:$E$457,2,FALSE)</f>
        <v>#N/A</v>
      </c>
      <c r="U694" s="27" t="e">
        <f>VLOOKUP(C694,'Список ТЗ'!$B$2:$E$457,3,FALSE)</f>
        <v>#N/A</v>
      </c>
      <c r="X694" s="27" t="e">
        <f>VLOOKUP(C694,'Перелік до списання'!$B$2:$B$207,1,FALSE)</f>
        <v>#N/A</v>
      </c>
    </row>
    <row r="695" spans="1:24" ht="21.95" customHeight="1" x14ac:dyDescent="0.2">
      <c r="A695" s="33">
        <v>72527</v>
      </c>
      <c r="B695" s="34" t="s">
        <v>2432</v>
      </c>
      <c r="C695" s="35" t="s">
        <v>2883</v>
      </c>
      <c r="D695" s="36">
        <v>104</v>
      </c>
      <c r="E695" s="34" t="s">
        <v>2812</v>
      </c>
      <c r="F695" s="35" t="s">
        <v>2813</v>
      </c>
      <c r="G695" s="42">
        <v>2809.85</v>
      </c>
      <c r="H695" s="37">
        <v>117.08</v>
      </c>
      <c r="I695" s="42">
        <v>2692.77</v>
      </c>
      <c r="J695" s="39" t="s">
        <v>2434</v>
      </c>
      <c r="K695" s="39" t="s">
        <v>553</v>
      </c>
      <c r="L695" s="36">
        <v>22</v>
      </c>
      <c r="M695" s="34" t="s">
        <v>554</v>
      </c>
      <c r="N695" s="34" t="s">
        <v>2269</v>
      </c>
      <c r="O695" s="40" t="str">
        <f t="shared" si="78"/>
        <v>МОНІТОР ТА СИСТЕМНИЙ БЛОК DELL</v>
      </c>
      <c r="P695" s="40" t="s">
        <v>2435</v>
      </c>
      <c r="Q695" s="40" t="e">
        <v>#N/A</v>
      </c>
      <c r="R695" s="40" t="e">
        <v>#N/A</v>
      </c>
      <c r="S695" s="27" t="e">
        <f>VLOOKUP(C695,'Список ТЗ'!$B$2:$B$457,1,FALSE)</f>
        <v>#N/A</v>
      </c>
      <c r="T695" s="27" t="e">
        <f>VLOOKUP(C695,'Список ТЗ'!$B$2:$E$457,2,FALSE)</f>
        <v>#N/A</v>
      </c>
      <c r="U695" s="27" t="e">
        <f>VLOOKUP(C695,'Список ТЗ'!$B$2:$E$457,3,FALSE)</f>
        <v>#N/A</v>
      </c>
      <c r="X695" s="27" t="e">
        <f>VLOOKUP(C695,'Перелік до списання'!$B$2:$B$207,1,FALSE)</f>
        <v>#N/A</v>
      </c>
    </row>
    <row r="696" spans="1:24" ht="21.95" customHeight="1" x14ac:dyDescent="0.2">
      <c r="A696" s="33">
        <v>72528</v>
      </c>
      <c r="B696" s="34" t="s">
        <v>2884</v>
      </c>
      <c r="C696" s="35" t="s">
        <v>2885</v>
      </c>
      <c r="D696" s="36">
        <v>104</v>
      </c>
      <c r="E696" s="34" t="s">
        <v>2812</v>
      </c>
      <c r="F696" s="35" t="s">
        <v>2813</v>
      </c>
      <c r="G696" s="37">
        <v>677.55</v>
      </c>
      <c r="H696" s="37">
        <v>11.29</v>
      </c>
      <c r="I696" s="37">
        <v>666.26</v>
      </c>
      <c r="J696" s="39" t="s">
        <v>2886</v>
      </c>
      <c r="K696" s="39" t="s">
        <v>553</v>
      </c>
      <c r="L696" s="36">
        <v>58</v>
      </c>
      <c r="M696" s="34" t="s">
        <v>554</v>
      </c>
      <c r="N696" s="34" t="s">
        <v>2269</v>
      </c>
      <c r="O696" s="40" t="str">
        <f t="shared" si="78"/>
        <v>КОМП'ЮТЕР PRIMEPC SOLO30-МВ  з монітором</v>
      </c>
      <c r="P696" s="40" t="s">
        <v>2887</v>
      </c>
      <c r="Q696" s="40" t="e">
        <v>#N/A</v>
      </c>
      <c r="R696" s="40" t="e">
        <v>#N/A</v>
      </c>
      <c r="S696" s="27" t="e">
        <f>VLOOKUP(C696,'Список ТЗ'!$B$2:$B$457,1,FALSE)</f>
        <v>#N/A</v>
      </c>
      <c r="T696" s="27" t="e">
        <f>VLOOKUP(C696,'Список ТЗ'!$B$2:$E$457,2,FALSE)</f>
        <v>#N/A</v>
      </c>
      <c r="U696" s="27" t="e">
        <f>VLOOKUP(C696,'Список ТЗ'!$B$2:$E$457,3,FALSE)</f>
        <v>#N/A</v>
      </c>
      <c r="X696" s="27" t="e">
        <f>VLOOKUP(C696,'Перелік до списання'!$B$2:$B$207,1,FALSE)</f>
        <v>#N/A</v>
      </c>
    </row>
    <row r="697" spans="1:24" ht="21.95" customHeight="1" x14ac:dyDescent="0.2">
      <c r="A697" s="33">
        <v>72529</v>
      </c>
      <c r="B697" s="34" t="s">
        <v>2888</v>
      </c>
      <c r="C697" s="35" t="s">
        <v>2889</v>
      </c>
      <c r="D697" s="36">
        <v>104</v>
      </c>
      <c r="E697" s="34" t="s">
        <v>2812</v>
      </c>
      <c r="F697" s="35" t="s">
        <v>2813</v>
      </c>
      <c r="G697" s="37">
        <v>108.61</v>
      </c>
      <c r="H697" s="37">
        <v>1.81</v>
      </c>
      <c r="I697" s="41">
        <v>106.8</v>
      </c>
      <c r="J697" s="39" t="s">
        <v>2847</v>
      </c>
      <c r="K697" s="39" t="s">
        <v>553</v>
      </c>
      <c r="L697" s="36">
        <v>58</v>
      </c>
      <c r="M697" s="34" t="s">
        <v>554</v>
      </c>
      <c r="N697" s="34" t="s">
        <v>2269</v>
      </c>
      <c r="O697" s="40" t="str">
        <f t="shared" si="78"/>
        <v>Монітор TFT 19 SAMSUNG SyncMaster 943 nw</v>
      </c>
      <c r="P697" s="40" t="s">
        <v>2890</v>
      </c>
      <c r="Q697" s="40" t="e">
        <v>#N/A</v>
      </c>
      <c r="R697" s="40" t="e">
        <v>#N/A</v>
      </c>
      <c r="S697" s="27" t="e">
        <f>VLOOKUP(C697,'Список ТЗ'!$B$2:$B$457,1,FALSE)</f>
        <v>#N/A</v>
      </c>
      <c r="T697" s="27" t="e">
        <f>VLOOKUP(C697,'Список ТЗ'!$B$2:$E$457,2,FALSE)</f>
        <v>#N/A</v>
      </c>
      <c r="U697" s="27" t="e">
        <f>VLOOKUP(C697,'Список ТЗ'!$B$2:$E$457,3,FALSE)</f>
        <v>#N/A</v>
      </c>
      <c r="X697" s="27" t="e">
        <f>VLOOKUP(C697,'Перелік до списання'!$B$2:$B$207,1,FALSE)</f>
        <v>#N/A</v>
      </c>
    </row>
    <row r="698" spans="1:24" ht="21.95" customHeight="1" x14ac:dyDescent="0.2">
      <c r="A698" s="33">
        <v>72530</v>
      </c>
      <c r="B698" s="34" t="s">
        <v>2891</v>
      </c>
      <c r="C698" s="35" t="s">
        <v>2892</v>
      </c>
      <c r="D698" s="36">
        <v>104</v>
      </c>
      <c r="E698" s="34" t="s">
        <v>2812</v>
      </c>
      <c r="F698" s="35" t="s">
        <v>2813</v>
      </c>
      <c r="G698" s="37">
        <v>492.63</v>
      </c>
      <c r="H698" s="37">
        <v>8.2100000000000009</v>
      </c>
      <c r="I698" s="37">
        <v>484.42</v>
      </c>
      <c r="J698" s="39" t="s">
        <v>2792</v>
      </c>
      <c r="K698" s="39" t="s">
        <v>553</v>
      </c>
      <c r="L698" s="36">
        <v>58</v>
      </c>
      <c r="M698" s="34" t="s">
        <v>554</v>
      </c>
      <c r="N698" s="34" t="s">
        <v>2269</v>
      </c>
      <c r="O698" s="40" t="str">
        <f t="shared" si="78"/>
        <v>КОМП'ЮТЕР PRIMEPC SOLO30</v>
      </c>
      <c r="P698" s="40" t="s">
        <v>2893</v>
      </c>
      <c r="Q698" s="40" t="e">
        <v>#N/A</v>
      </c>
      <c r="R698" s="40" t="e">
        <v>#N/A</v>
      </c>
      <c r="S698" s="27" t="e">
        <f>VLOOKUP(C698,'Список ТЗ'!$B$2:$B$457,1,FALSE)</f>
        <v>#N/A</v>
      </c>
      <c r="T698" s="27" t="e">
        <f>VLOOKUP(C698,'Список ТЗ'!$B$2:$E$457,2,FALSE)</f>
        <v>#N/A</v>
      </c>
      <c r="U698" s="27" t="e">
        <f>VLOOKUP(C698,'Список ТЗ'!$B$2:$E$457,3,FALSE)</f>
        <v>#N/A</v>
      </c>
      <c r="X698" s="27" t="e">
        <f>VLOOKUP(C698,'Перелік до списання'!$B$2:$B$207,1,FALSE)</f>
        <v>#N/A</v>
      </c>
    </row>
    <row r="699" spans="1:24" ht="21.95" customHeight="1" x14ac:dyDescent="0.2">
      <c r="A699" s="33">
        <v>72531</v>
      </c>
      <c r="B699" s="34" t="s">
        <v>2894</v>
      </c>
      <c r="C699" s="35" t="s">
        <v>2895</v>
      </c>
      <c r="D699" s="36">
        <v>104</v>
      </c>
      <c r="E699" s="34" t="s">
        <v>2812</v>
      </c>
      <c r="F699" s="35" t="s">
        <v>2813</v>
      </c>
      <c r="G699" s="37">
        <v>131.75</v>
      </c>
      <c r="H699" s="41">
        <v>2.2000000000000002</v>
      </c>
      <c r="I699" s="37">
        <v>129.55000000000001</v>
      </c>
      <c r="J699" s="39" t="s">
        <v>2896</v>
      </c>
      <c r="K699" s="39" t="s">
        <v>553</v>
      </c>
      <c r="L699" s="36">
        <v>58</v>
      </c>
      <c r="M699" s="34" t="s">
        <v>554</v>
      </c>
      <c r="N699" s="34" t="s">
        <v>2269</v>
      </c>
      <c r="O699" s="40" t="str">
        <f t="shared" si="78"/>
        <v>ПРИСТРІЙ БФП XEROX  WC 3220 DN</v>
      </c>
      <c r="P699" s="40" t="s">
        <v>2897</v>
      </c>
      <c r="Q699" s="40" t="e">
        <v>#N/A</v>
      </c>
      <c r="R699" s="40" t="e">
        <v>#N/A</v>
      </c>
      <c r="S699" s="27" t="e">
        <f>VLOOKUP(C699,'Список ТЗ'!$B$2:$B$457,1,FALSE)</f>
        <v>#N/A</v>
      </c>
      <c r="T699" s="27" t="e">
        <f>VLOOKUP(C699,'Список ТЗ'!$B$2:$E$457,2,FALSE)</f>
        <v>#N/A</v>
      </c>
      <c r="U699" s="27" t="e">
        <f>VLOOKUP(C699,'Список ТЗ'!$B$2:$E$457,3,FALSE)</f>
        <v>#N/A</v>
      </c>
      <c r="X699" s="27" t="e">
        <f>VLOOKUP(C699,'Перелік до списання'!$B$2:$B$207,1,FALSE)</f>
        <v>#N/A</v>
      </c>
    </row>
    <row r="700" spans="1:24" ht="21.95" customHeight="1" x14ac:dyDescent="0.2">
      <c r="A700" s="33">
        <v>72532</v>
      </c>
      <c r="B700" s="34" t="s">
        <v>2894</v>
      </c>
      <c r="C700" s="35" t="s">
        <v>2898</v>
      </c>
      <c r="D700" s="36">
        <v>104</v>
      </c>
      <c r="E700" s="34" t="s">
        <v>2812</v>
      </c>
      <c r="F700" s="35" t="s">
        <v>2813</v>
      </c>
      <c r="G700" s="37">
        <v>131.75</v>
      </c>
      <c r="H700" s="41">
        <v>2.2000000000000002</v>
      </c>
      <c r="I700" s="37">
        <v>129.55000000000001</v>
      </c>
      <c r="J700" s="39" t="s">
        <v>2896</v>
      </c>
      <c r="K700" s="39" t="s">
        <v>553</v>
      </c>
      <c r="L700" s="36">
        <v>58</v>
      </c>
      <c r="M700" s="34" t="s">
        <v>554</v>
      </c>
      <c r="N700" s="34" t="s">
        <v>2269</v>
      </c>
      <c r="O700" s="40" t="str">
        <f t="shared" si="78"/>
        <v>ПРИСТРІЙ БФП XEROX  WC 3220 DN</v>
      </c>
      <c r="P700" s="40" t="s">
        <v>2897</v>
      </c>
      <c r="Q700" s="40" t="e">
        <v>#N/A</v>
      </c>
      <c r="R700" s="40" t="e">
        <v>#N/A</v>
      </c>
      <c r="S700" s="27" t="e">
        <f>VLOOKUP(C700,'Список ТЗ'!$B$2:$B$457,1,FALSE)</f>
        <v>#N/A</v>
      </c>
      <c r="T700" s="27" t="e">
        <f>VLOOKUP(C700,'Список ТЗ'!$B$2:$E$457,2,FALSE)</f>
        <v>#N/A</v>
      </c>
      <c r="U700" s="27" t="e">
        <f>VLOOKUP(C700,'Список ТЗ'!$B$2:$E$457,3,FALSE)</f>
        <v>#N/A</v>
      </c>
      <c r="X700" s="27" t="e">
        <f>VLOOKUP(C700,'Перелік до списання'!$B$2:$B$207,1,FALSE)</f>
        <v>#N/A</v>
      </c>
    </row>
    <row r="701" spans="1:24" ht="33" customHeight="1" x14ac:dyDescent="0.2">
      <c r="A701" s="33">
        <v>72533</v>
      </c>
      <c r="B701" s="34" t="s">
        <v>2899</v>
      </c>
      <c r="C701" s="35" t="s">
        <v>2900</v>
      </c>
      <c r="D701" s="36">
        <v>104</v>
      </c>
      <c r="E701" s="34" t="s">
        <v>2812</v>
      </c>
      <c r="F701" s="35" t="s">
        <v>2813</v>
      </c>
      <c r="G701" s="41">
        <v>429.2</v>
      </c>
      <c r="H701" s="37">
        <v>7.15</v>
      </c>
      <c r="I701" s="37">
        <v>422.05</v>
      </c>
      <c r="J701" s="39" t="s">
        <v>2847</v>
      </c>
      <c r="K701" s="39" t="s">
        <v>553</v>
      </c>
      <c r="L701" s="36">
        <v>58</v>
      </c>
      <c r="M701" s="34" t="s">
        <v>554</v>
      </c>
      <c r="N701" s="34" t="s">
        <v>2269</v>
      </c>
      <c r="O701" s="40" t="str">
        <f t="shared" si="78"/>
        <v>Монітор TFT 19 LG FLATRON   W1942S  Clossy Black WIDE</v>
      </c>
      <c r="P701" s="40" t="s">
        <v>2901</v>
      </c>
      <c r="Q701" s="40" t="e">
        <v>#N/A</v>
      </c>
      <c r="R701" s="40" t="e">
        <v>#N/A</v>
      </c>
      <c r="S701" s="27" t="e">
        <f>VLOOKUP(C701,'Список ТЗ'!$B$2:$B$457,1,FALSE)</f>
        <v>#N/A</v>
      </c>
      <c r="T701" s="27" t="e">
        <f>VLOOKUP(C701,'Список ТЗ'!$B$2:$E$457,2,FALSE)</f>
        <v>#N/A</v>
      </c>
      <c r="U701" s="27" t="e">
        <f>VLOOKUP(C701,'Список ТЗ'!$B$2:$E$457,3,FALSE)</f>
        <v>#N/A</v>
      </c>
      <c r="X701" s="27" t="e">
        <f>VLOOKUP(C701,'Перелік до списання'!$B$2:$B$207,1,FALSE)</f>
        <v>#N/A</v>
      </c>
    </row>
    <row r="702" spans="1:24" ht="21.95" customHeight="1" x14ac:dyDescent="0.2">
      <c r="A702" s="33">
        <v>72534</v>
      </c>
      <c r="B702" s="34" t="s">
        <v>2902</v>
      </c>
      <c r="C702" s="35" t="s">
        <v>2903</v>
      </c>
      <c r="D702" s="36">
        <v>104</v>
      </c>
      <c r="E702" s="34" t="s">
        <v>2812</v>
      </c>
      <c r="F702" s="35" t="s">
        <v>2813</v>
      </c>
      <c r="G702" s="41">
        <v>62.4</v>
      </c>
      <c r="H702" s="37">
        <v>1.04</v>
      </c>
      <c r="I702" s="37">
        <v>61.36</v>
      </c>
      <c r="J702" s="39" t="s">
        <v>2904</v>
      </c>
      <c r="K702" s="39" t="s">
        <v>553</v>
      </c>
      <c r="L702" s="36">
        <v>58</v>
      </c>
      <c r="M702" s="34" t="s">
        <v>554</v>
      </c>
      <c r="N702" s="34" t="s">
        <v>2269</v>
      </c>
      <c r="O702" s="40" t="str">
        <f t="shared" si="78"/>
        <v>Монітор Samsung 940 BW</v>
      </c>
      <c r="P702" s="40" t="s">
        <v>2905</v>
      </c>
      <c r="Q702" s="40" t="e">
        <v>#N/A</v>
      </c>
      <c r="R702" s="40" t="e">
        <v>#N/A</v>
      </c>
      <c r="S702" s="27" t="e">
        <f>VLOOKUP(C702,'Список ТЗ'!$B$2:$B$457,1,FALSE)</f>
        <v>#N/A</v>
      </c>
      <c r="T702" s="27" t="e">
        <f>VLOOKUP(C702,'Список ТЗ'!$B$2:$E$457,2,FALSE)</f>
        <v>#N/A</v>
      </c>
      <c r="U702" s="27" t="e">
        <f>VLOOKUP(C702,'Список ТЗ'!$B$2:$E$457,3,FALSE)</f>
        <v>#N/A</v>
      </c>
      <c r="X702" s="27" t="e">
        <f>VLOOKUP(C702,'Перелік до списання'!$B$2:$B$207,1,FALSE)</f>
        <v>#N/A</v>
      </c>
    </row>
    <row r="703" spans="1:24" ht="21.95" customHeight="1" x14ac:dyDescent="0.2">
      <c r="A703" s="33">
        <v>72535</v>
      </c>
      <c r="B703" s="34" t="s">
        <v>2906</v>
      </c>
      <c r="C703" s="35" t="s">
        <v>2907</v>
      </c>
      <c r="D703" s="36">
        <v>104</v>
      </c>
      <c r="E703" s="34" t="s">
        <v>2812</v>
      </c>
      <c r="F703" s="35" t="s">
        <v>2813</v>
      </c>
      <c r="G703" s="37">
        <v>94.85</v>
      </c>
      <c r="H703" s="37">
        <v>1.58</v>
      </c>
      <c r="I703" s="37">
        <v>93.27</v>
      </c>
      <c r="J703" s="39" t="s">
        <v>2904</v>
      </c>
      <c r="K703" s="39" t="s">
        <v>553</v>
      </c>
      <c r="L703" s="36">
        <v>58</v>
      </c>
      <c r="M703" s="34" t="s">
        <v>554</v>
      </c>
      <c r="N703" s="34" t="s">
        <v>2269</v>
      </c>
      <c r="O703" s="40" t="str">
        <f t="shared" si="78"/>
        <v>Компьютер Системний блок Pentium dul-core</v>
      </c>
      <c r="P703" s="40" t="s">
        <v>2908</v>
      </c>
      <c r="Q703" s="40" t="e">
        <v>#N/A</v>
      </c>
      <c r="R703" s="40" t="e">
        <v>#N/A</v>
      </c>
      <c r="S703" s="27" t="e">
        <f>VLOOKUP(C703,'Список ТЗ'!$B$2:$B$457,1,FALSE)</f>
        <v>#N/A</v>
      </c>
      <c r="T703" s="27" t="e">
        <f>VLOOKUP(C703,'Список ТЗ'!$B$2:$E$457,2,FALSE)</f>
        <v>#N/A</v>
      </c>
      <c r="U703" s="27" t="e">
        <f>VLOOKUP(C703,'Список ТЗ'!$B$2:$E$457,3,FALSE)</f>
        <v>#N/A</v>
      </c>
      <c r="X703" s="27" t="e">
        <f>VLOOKUP(C703,'Перелік до списання'!$B$2:$B$207,1,FALSE)</f>
        <v>#N/A</v>
      </c>
    </row>
    <row r="704" spans="1:24" ht="33" customHeight="1" x14ac:dyDescent="0.2">
      <c r="A704" s="33">
        <v>72538</v>
      </c>
      <c r="B704" s="34" t="s">
        <v>2909</v>
      </c>
      <c r="C704" s="35" t="s">
        <v>2910</v>
      </c>
      <c r="D704" s="36">
        <v>104</v>
      </c>
      <c r="E704" s="34" t="s">
        <v>2812</v>
      </c>
      <c r="F704" s="35" t="s">
        <v>2813</v>
      </c>
      <c r="G704" s="38">
        <v>272</v>
      </c>
      <c r="H704" s="37">
        <v>11.33</v>
      </c>
      <c r="I704" s="37">
        <v>260.67</v>
      </c>
      <c r="J704" s="39" t="s">
        <v>2911</v>
      </c>
      <c r="K704" s="39" t="s">
        <v>553</v>
      </c>
      <c r="L704" s="36">
        <v>22</v>
      </c>
      <c r="M704" s="34" t="s">
        <v>554</v>
      </c>
      <c r="N704" s="34" t="s">
        <v>2269</v>
      </c>
      <c r="O704" s="40" t="str">
        <f t="shared" si="78"/>
        <v>ПРИСТРІЙ БАГАТОФУНКЦІОНАЛЬНИЙ XEROX WC 3220 DN</v>
      </c>
      <c r="P704" s="40" t="s">
        <v>2912</v>
      </c>
      <c r="Q704" s="40" t="e">
        <v>#N/A</v>
      </c>
      <c r="R704" s="40" t="e">
        <v>#N/A</v>
      </c>
      <c r="S704" s="27" t="e">
        <f>VLOOKUP(C704,'Список ТЗ'!$B$2:$B$457,1,FALSE)</f>
        <v>#N/A</v>
      </c>
      <c r="T704" s="27" t="e">
        <f>VLOOKUP(C704,'Список ТЗ'!$B$2:$E$457,2,FALSE)</f>
        <v>#N/A</v>
      </c>
      <c r="U704" s="27" t="e">
        <f>VLOOKUP(C704,'Список ТЗ'!$B$2:$E$457,3,FALSE)</f>
        <v>#N/A</v>
      </c>
      <c r="X704" s="27" t="e">
        <f>VLOOKUP(C704,'Перелік до списання'!$B$2:$B$207,1,FALSE)</f>
        <v>#N/A</v>
      </c>
    </row>
    <row r="705" spans="1:24" ht="33" customHeight="1" x14ac:dyDescent="0.2">
      <c r="A705" s="33">
        <v>72539</v>
      </c>
      <c r="B705" s="34" t="s">
        <v>2909</v>
      </c>
      <c r="C705" s="35" t="s">
        <v>2913</v>
      </c>
      <c r="D705" s="36">
        <v>104</v>
      </c>
      <c r="E705" s="34" t="s">
        <v>2812</v>
      </c>
      <c r="F705" s="35" t="s">
        <v>2813</v>
      </c>
      <c r="G705" s="38">
        <v>272</v>
      </c>
      <c r="H705" s="37">
        <v>11.33</v>
      </c>
      <c r="I705" s="37">
        <v>260.67</v>
      </c>
      <c r="J705" s="39" t="s">
        <v>2911</v>
      </c>
      <c r="K705" s="39" t="s">
        <v>553</v>
      </c>
      <c r="L705" s="36">
        <v>22</v>
      </c>
      <c r="M705" s="34" t="s">
        <v>554</v>
      </c>
      <c r="N705" s="34" t="s">
        <v>2269</v>
      </c>
      <c r="O705" s="40" t="str">
        <f t="shared" si="78"/>
        <v>ПРИСТРІЙ БАГАТОФУНКЦІОНАЛЬНИЙ XEROX WC 3220 DN</v>
      </c>
      <c r="P705" s="40" t="s">
        <v>2912</v>
      </c>
      <c r="Q705" s="40" t="e">
        <v>#N/A</v>
      </c>
      <c r="R705" s="40" t="e">
        <v>#N/A</v>
      </c>
      <c r="S705" s="27" t="e">
        <f>VLOOKUP(C705,'Список ТЗ'!$B$2:$B$457,1,FALSE)</f>
        <v>#N/A</v>
      </c>
      <c r="T705" s="27" t="e">
        <f>VLOOKUP(C705,'Список ТЗ'!$B$2:$E$457,2,FALSE)</f>
        <v>#N/A</v>
      </c>
      <c r="U705" s="27" t="e">
        <f>VLOOKUP(C705,'Список ТЗ'!$B$2:$E$457,3,FALSE)</f>
        <v>#N/A</v>
      </c>
      <c r="X705" s="27" t="e">
        <f>VLOOKUP(C705,'Перелік до списання'!$B$2:$B$207,1,FALSE)</f>
        <v>#N/A</v>
      </c>
    </row>
    <row r="706" spans="1:24" ht="33" customHeight="1" x14ac:dyDescent="0.2">
      <c r="A706" s="33">
        <v>72540</v>
      </c>
      <c r="B706" s="34" t="s">
        <v>2914</v>
      </c>
      <c r="C706" s="35" t="s">
        <v>2915</v>
      </c>
      <c r="D706" s="36">
        <v>104</v>
      </c>
      <c r="E706" s="34" t="s">
        <v>2812</v>
      </c>
      <c r="F706" s="35" t="s">
        <v>2813</v>
      </c>
      <c r="G706" s="44">
        <v>3264</v>
      </c>
      <c r="H706" s="38">
        <v>136</v>
      </c>
      <c r="I706" s="44">
        <v>3128</v>
      </c>
      <c r="J706" s="39" t="s">
        <v>2911</v>
      </c>
      <c r="K706" s="39" t="s">
        <v>553</v>
      </c>
      <c r="L706" s="36">
        <v>22</v>
      </c>
      <c r="M706" s="34" t="s">
        <v>554</v>
      </c>
      <c r="N706" s="34" t="s">
        <v>2269</v>
      </c>
      <c r="O706" s="40" t="str">
        <f t="shared" si="78"/>
        <v>ПК СИСТЕМНИЙ БЛОК DELL OPTIPLEX 7010SFF + МОНІТОР DELL P2012H</v>
      </c>
      <c r="P706" s="40" t="s">
        <v>2916</v>
      </c>
      <c r="Q706" s="40" t="e">
        <v>#N/A</v>
      </c>
      <c r="R706" s="40" t="e">
        <v>#N/A</v>
      </c>
      <c r="S706" s="27" t="e">
        <f>VLOOKUP(C706,'Список ТЗ'!$B$2:$B$457,1,FALSE)</f>
        <v>#N/A</v>
      </c>
      <c r="T706" s="27" t="e">
        <f>VLOOKUP(C706,'Список ТЗ'!$B$2:$E$457,2,FALSE)</f>
        <v>#N/A</v>
      </c>
      <c r="U706" s="27" t="e">
        <f>VLOOKUP(C706,'Список ТЗ'!$B$2:$E$457,3,FALSE)</f>
        <v>#N/A</v>
      </c>
      <c r="X706" s="27" t="e">
        <f>VLOOKUP(C706,'Перелік до списання'!$B$2:$B$207,1,FALSE)</f>
        <v>#N/A</v>
      </c>
    </row>
    <row r="707" spans="1:24" ht="44.1" customHeight="1" x14ac:dyDescent="0.2">
      <c r="A707" s="33">
        <v>72541</v>
      </c>
      <c r="B707" s="34" t="s">
        <v>2436</v>
      </c>
      <c r="C707" s="35" t="s">
        <v>2917</v>
      </c>
      <c r="D707" s="36">
        <v>104</v>
      </c>
      <c r="E707" s="34" t="s">
        <v>2812</v>
      </c>
      <c r="F707" s="35" t="s">
        <v>2813</v>
      </c>
      <c r="G707" s="38">
        <v>640</v>
      </c>
      <c r="H707" s="37">
        <v>26.67</v>
      </c>
      <c r="I707" s="37">
        <v>613.33000000000004</v>
      </c>
      <c r="J707" s="39" t="s">
        <v>2911</v>
      </c>
      <c r="K707" s="39" t="s">
        <v>553</v>
      </c>
      <c r="L707" s="36">
        <v>22</v>
      </c>
      <c r="M707" s="34" t="s">
        <v>554</v>
      </c>
      <c r="N707" s="34" t="s">
        <v>2269</v>
      </c>
      <c r="O707" s="40" t="str">
        <f t="shared" si="78"/>
        <v>ПРИСТРІЙ БАГАТОФУНКЦІОНАЛЬНИЙ ЧОРНО-БІЛИЙ A4 KONICA MINOLTA BIZHUB 20</v>
      </c>
      <c r="P707" s="40" t="s">
        <v>2438</v>
      </c>
      <c r="Q707" s="40" t="e">
        <v>#N/A</v>
      </c>
      <c r="R707" s="40" t="e">
        <v>#N/A</v>
      </c>
      <c r="S707" s="27" t="e">
        <f>VLOOKUP(C707,'Список ТЗ'!$B$2:$B$457,1,FALSE)</f>
        <v>#N/A</v>
      </c>
      <c r="T707" s="27" t="e">
        <f>VLOOKUP(C707,'Список ТЗ'!$B$2:$E$457,2,FALSE)</f>
        <v>#N/A</v>
      </c>
      <c r="U707" s="27" t="e">
        <f>VLOOKUP(C707,'Список ТЗ'!$B$2:$E$457,3,FALSE)</f>
        <v>#N/A</v>
      </c>
      <c r="X707" s="27" t="e">
        <f>VLOOKUP(C707,'Перелік до списання'!$B$2:$B$207,1,FALSE)</f>
        <v>#N/A</v>
      </c>
    </row>
    <row r="708" spans="1:24" ht="21.95" customHeight="1" x14ac:dyDescent="0.2">
      <c r="A708" s="33">
        <v>72542</v>
      </c>
      <c r="B708" s="34" t="s">
        <v>2918</v>
      </c>
      <c r="C708" s="35" t="s">
        <v>2919</v>
      </c>
      <c r="D708" s="36">
        <v>104</v>
      </c>
      <c r="E708" s="34" t="s">
        <v>2812</v>
      </c>
      <c r="F708" s="35" t="s">
        <v>2813</v>
      </c>
      <c r="G708" s="37">
        <v>639.96</v>
      </c>
      <c r="H708" s="37">
        <v>26.67</v>
      </c>
      <c r="I708" s="37">
        <v>613.29</v>
      </c>
      <c r="J708" s="39" t="s">
        <v>2847</v>
      </c>
      <c r="K708" s="39" t="s">
        <v>553</v>
      </c>
      <c r="L708" s="36">
        <v>22</v>
      </c>
      <c r="M708" s="34" t="s">
        <v>554</v>
      </c>
      <c r="N708" s="34" t="s">
        <v>2269</v>
      </c>
      <c r="O708" s="40" t="str">
        <f t="shared" si="78"/>
        <v>МОНІТОР DELL P2012H</v>
      </c>
      <c r="P708" s="40" t="s">
        <v>2920</v>
      </c>
      <c r="Q708" s="40" t="e">
        <v>#N/A</v>
      </c>
      <c r="R708" s="40" t="e">
        <v>#N/A</v>
      </c>
      <c r="S708" s="27" t="e">
        <f>VLOOKUP(C708,'Список ТЗ'!$B$2:$B$457,1,FALSE)</f>
        <v>#N/A</v>
      </c>
      <c r="T708" s="27" t="e">
        <f>VLOOKUP(C708,'Список ТЗ'!$B$2:$E$457,2,FALSE)</f>
        <v>#N/A</v>
      </c>
      <c r="U708" s="27" t="e">
        <f>VLOOKUP(C708,'Список ТЗ'!$B$2:$E$457,3,FALSE)</f>
        <v>#N/A</v>
      </c>
      <c r="X708" s="27" t="e">
        <f>VLOOKUP(C708,'Перелік до списання'!$B$2:$B$207,1,FALSE)</f>
        <v>#N/A</v>
      </c>
    </row>
    <row r="709" spans="1:24" ht="21.95" customHeight="1" x14ac:dyDescent="0.2">
      <c r="A709" s="33">
        <v>72543</v>
      </c>
      <c r="B709" s="34" t="s">
        <v>2921</v>
      </c>
      <c r="C709" s="35" t="s">
        <v>2922</v>
      </c>
      <c r="D709" s="36">
        <v>104</v>
      </c>
      <c r="E709" s="34" t="s">
        <v>2812</v>
      </c>
      <c r="F709" s="35" t="s">
        <v>2813</v>
      </c>
      <c r="G709" s="42">
        <v>1946.04</v>
      </c>
      <c r="H709" s="37">
        <v>81.09</v>
      </c>
      <c r="I709" s="42">
        <v>1864.95</v>
      </c>
      <c r="J709" s="39" t="s">
        <v>2923</v>
      </c>
      <c r="K709" s="39" t="s">
        <v>553</v>
      </c>
      <c r="L709" s="36">
        <v>22</v>
      </c>
      <c r="M709" s="34" t="s">
        <v>554</v>
      </c>
      <c r="N709" s="34" t="s">
        <v>2269</v>
      </c>
      <c r="O709" s="40" t="str">
        <f t="shared" si="78"/>
        <v>ПК СИСТЕМНИЙ БЛОК DELL OPTIPLEX 7010SFF</v>
      </c>
      <c r="P709" s="40" t="s">
        <v>2924</v>
      </c>
      <c r="Q709" s="40" t="e">
        <v>#N/A</v>
      </c>
      <c r="R709" s="40" t="e">
        <v>#N/A</v>
      </c>
      <c r="S709" s="27" t="e">
        <f>VLOOKUP(C709,'Список ТЗ'!$B$2:$B$457,1,FALSE)</f>
        <v>#N/A</v>
      </c>
      <c r="T709" s="27" t="e">
        <f>VLOOKUP(C709,'Список ТЗ'!$B$2:$E$457,2,FALSE)</f>
        <v>#N/A</v>
      </c>
      <c r="U709" s="27" t="e">
        <f>VLOOKUP(C709,'Список ТЗ'!$B$2:$E$457,3,FALSE)</f>
        <v>#N/A</v>
      </c>
      <c r="X709" s="27" t="e">
        <f>VLOOKUP(C709,'Перелік до списання'!$B$2:$B$207,1,FALSE)</f>
        <v>#N/A</v>
      </c>
    </row>
    <row r="710" spans="1:24" ht="56.1" customHeight="1" x14ac:dyDescent="0.2">
      <c r="A710" s="33">
        <v>72544</v>
      </c>
      <c r="B710" s="34" t="s">
        <v>2925</v>
      </c>
      <c r="C710" s="35" t="s">
        <v>2926</v>
      </c>
      <c r="D710" s="36">
        <v>104</v>
      </c>
      <c r="E710" s="34" t="s">
        <v>2812</v>
      </c>
      <c r="F710" s="35" t="s">
        <v>2813</v>
      </c>
      <c r="G710" s="42">
        <v>6750.58</v>
      </c>
      <c r="H710" s="37">
        <v>281.27</v>
      </c>
      <c r="I710" s="42">
        <v>6469.31</v>
      </c>
      <c r="J710" s="39" t="s">
        <v>2927</v>
      </c>
      <c r="K710" s="39" t="s">
        <v>553</v>
      </c>
      <c r="L710" s="36">
        <v>22</v>
      </c>
      <c r="M710" s="34" t="s">
        <v>554</v>
      </c>
      <c r="N710" s="34" t="s">
        <v>2269</v>
      </c>
      <c r="O710" s="40" t="str">
        <f t="shared" ref="O710:O773" si="79">B710</f>
        <v>МАРШРУТИЗАТОР CISCO 2911 (CISCO2911 -SEC/K9) З МОДУЛЕМ FOUR PORT 10/100/1000 ETHERNET SWITCH INTERFA</v>
      </c>
      <c r="P710" s="40" t="s">
        <v>2928</v>
      </c>
      <c r="Q710" s="40" t="e">
        <v>#N/A</v>
      </c>
      <c r="R710" s="40" t="e">
        <v>#N/A</v>
      </c>
      <c r="S710" s="27" t="e">
        <f>VLOOKUP(C710,'Список ТЗ'!$B$2:$B$457,1,FALSE)</f>
        <v>#N/A</v>
      </c>
      <c r="T710" s="27" t="e">
        <f>VLOOKUP(C710,'Список ТЗ'!$B$2:$E$457,2,FALSE)</f>
        <v>#N/A</v>
      </c>
      <c r="U710" s="27" t="e">
        <f>VLOOKUP(C710,'Список ТЗ'!$B$2:$E$457,3,FALSE)</f>
        <v>#N/A</v>
      </c>
      <c r="X710" s="27" t="e">
        <f>VLOOKUP(C710,'Перелік до списання'!$B$2:$B$207,1,FALSE)</f>
        <v>#N/A</v>
      </c>
    </row>
    <row r="711" spans="1:24" ht="33" customHeight="1" x14ac:dyDescent="0.2">
      <c r="A711" s="33">
        <v>72545</v>
      </c>
      <c r="B711" s="34" t="s">
        <v>2929</v>
      </c>
      <c r="C711" s="35" t="s">
        <v>2930</v>
      </c>
      <c r="D711" s="36">
        <v>104</v>
      </c>
      <c r="E711" s="34" t="s">
        <v>2812</v>
      </c>
      <c r="F711" s="35" t="s">
        <v>2813</v>
      </c>
      <c r="G711" s="42">
        <v>1378.15</v>
      </c>
      <c r="H711" s="37">
        <v>57.42</v>
      </c>
      <c r="I711" s="42">
        <v>1320.73</v>
      </c>
      <c r="J711" s="39" t="s">
        <v>2923</v>
      </c>
      <c r="K711" s="39" t="s">
        <v>553</v>
      </c>
      <c r="L711" s="36">
        <v>22</v>
      </c>
      <c r="M711" s="34" t="s">
        <v>554</v>
      </c>
      <c r="N711" s="34" t="s">
        <v>2269</v>
      </c>
      <c r="O711" s="40" t="str">
        <f t="shared" si="79"/>
        <v>СКАНЕР МЕРЕЖЕВИЙ З АВТОПОДАЧОЮ EPSON GT-S55N</v>
      </c>
      <c r="P711" s="40" t="s">
        <v>2931</v>
      </c>
      <c r="Q711" s="40" t="e">
        <v>#N/A</v>
      </c>
      <c r="R711" s="40" t="e">
        <v>#N/A</v>
      </c>
      <c r="S711" s="27" t="e">
        <f>VLOOKUP(C711,'Список ТЗ'!$B$2:$B$457,1,FALSE)</f>
        <v>#N/A</v>
      </c>
      <c r="T711" s="27" t="e">
        <f>VLOOKUP(C711,'Список ТЗ'!$B$2:$E$457,2,FALSE)</f>
        <v>#N/A</v>
      </c>
      <c r="U711" s="27" t="e">
        <f>VLOOKUP(C711,'Список ТЗ'!$B$2:$E$457,3,FALSE)</f>
        <v>#N/A</v>
      </c>
      <c r="X711" s="27" t="e">
        <f>VLOOKUP(C711,'Перелік до списання'!$B$2:$B$207,1,FALSE)</f>
        <v>#N/A</v>
      </c>
    </row>
    <row r="712" spans="1:24" ht="44.1" customHeight="1" x14ac:dyDescent="0.2">
      <c r="A712" s="33">
        <v>72546</v>
      </c>
      <c r="B712" s="34" t="s">
        <v>2932</v>
      </c>
      <c r="C712" s="35" t="s">
        <v>2933</v>
      </c>
      <c r="D712" s="36">
        <v>104</v>
      </c>
      <c r="E712" s="34" t="s">
        <v>2812</v>
      </c>
      <c r="F712" s="35" t="s">
        <v>2813</v>
      </c>
      <c r="G712" s="42">
        <v>8477.27</v>
      </c>
      <c r="H712" s="37">
        <v>141.29</v>
      </c>
      <c r="I712" s="42">
        <v>8335.98</v>
      </c>
      <c r="J712" s="39" t="s">
        <v>2934</v>
      </c>
      <c r="K712" s="39" t="s">
        <v>553</v>
      </c>
      <c r="L712" s="36">
        <v>58</v>
      </c>
      <c r="M712" s="34" t="s">
        <v>554</v>
      </c>
      <c r="N712" s="34" t="s">
        <v>2269</v>
      </c>
      <c r="O712" s="40" t="str">
        <f t="shared" si="79"/>
        <v>КОМУТАТОР CISCO CATALYST 3750V2 48 10/100 POE + 4 SFP (WS-C3750V2-48PS-S)</v>
      </c>
      <c r="P712" s="40" t="s">
        <v>2935</v>
      </c>
      <c r="Q712" s="40" t="e">
        <v>#N/A</v>
      </c>
      <c r="R712" s="40" t="e">
        <v>#N/A</v>
      </c>
      <c r="S712" s="27" t="e">
        <f>VLOOKUP(C712,'Список ТЗ'!$B$2:$B$457,1,FALSE)</f>
        <v>#N/A</v>
      </c>
      <c r="T712" s="27" t="e">
        <f>VLOOKUP(C712,'Список ТЗ'!$B$2:$E$457,2,FALSE)</f>
        <v>#N/A</v>
      </c>
      <c r="U712" s="27" t="e">
        <f>VLOOKUP(C712,'Список ТЗ'!$B$2:$E$457,3,FALSE)</f>
        <v>#N/A</v>
      </c>
      <c r="X712" s="27" t="e">
        <f>VLOOKUP(C712,'Перелік до списання'!$B$2:$B$207,1,FALSE)</f>
        <v>#N/A</v>
      </c>
    </row>
    <row r="713" spans="1:24" ht="21.95" customHeight="1" x14ac:dyDescent="0.2">
      <c r="A713" s="33">
        <v>72547</v>
      </c>
      <c r="B713" s="34" t="s">
        <v>2936</v>
      </c>
      <c r="C713" s="35" t="s">
        <v>2937</v>
      </c>
      <c r="D713" s="36">
        <v>104</v>
      </c>
      <c r="E713" s="34" t="s">
        <v>2812</v>
      </c>
      <c r="F713" s="35" t="s">
        <v>2813</v>
      </c>
      <c r="G713" s="37">
        <v>688.68</v>
      </c>
      <c r="H713" s="41">
        <v>28.7</v>
      </c>
      <c r="I713" s="37">
        <v>659.98</v>
      </c>
      <c r="J713" s="39" t="s">
        <v>2847</v>
      </c>
      <c r="K713" s="39" t="s">
        <v>553</v>
      </c>
      <c r="L713" s="36">
        <v>22</v>
      </c>
      <c r="M713" s="34" t="s">
        <v>554</v>
      </c>
      <c r="N713" s="34" t="s">
        <v>2269</v>
      </c>
      <c r="O713" s="40" t="str">
        <f t="shared" si="79"/>
        <v>Монітор 20" ЖК Compag LA2006</v>
      </c>
      <c r="P713" s="40" t="s">
        <v>2938</v>
      </c>
      <c r="Q713" s="40" t="e">
        <v>#N/A</v>
      </c>
      <c r="R713" s="40" t="e">
        <v>#N/A</v>
      </c>
      <c r="S713" s="27" t="e">
        <f>VLOOKUP(C713,'Список ТЗ'!$B$2:$B$457,1,FALSE)</f>
        <v>#N/A</v>
      </c>
      <c r="T713" s="27" t="e">
        <f>VLOOKUP(C713,'Список ТЗ'!$B$2:$E$457,2,FALSE)</f>
        <v>#N/A</v>
      </c>
      <c r="U713" s="27" t="e">
        <f>VLOOKUP(C713,'Список ТЗ'!$B$2:$E$457,3,FALSE)</f>
        <v>#N/A</v>
      </c>
      <c r="X713" s="27" t="e">
        <f>VLOOKUP(C713,'Перелік до списання'!$B$2:$B$207,1,FALSE)</f>
        <v>#N/A</v>
      </c>
    </row>
    <row r="714" spans="1:24" ht="21.95" customHeight="1" x14ac:dyDescent="0.2">
      <c r="A714" s="33">
        <v>72548</v>
      </c>
      <c r="B714" s="34" t="s">
        <v>2939</v>
      </c>
      <c r="C714" s="35" t="s">
        <v>2940</v>
      </c>
      <c r="D714" s="36">
        <v>104</v>
      </c>
      <c r="E714" s="34" t="s">
        <v>2812</v>
      </c>
      <c r="F714" s="35" t="s">
        <v>2813</v>
      </c>
      <c r="G714" s="42">
        <v>1084.45</v>
      </c>
      <c r="H714" s="37">
        <v>45.19</v>
      </c>
      <c r="I714" s="42">
        <v>1039.26</v>
      </c>
      <c r="J714" s="39" t="s">
        <v>2941</v>
      </c>
      <c r="K714" s="39" t="s">
        <v>553</v>
      </c>
      <c r="L714" s="36">
        <v>22</v>
      </c>
      <c r="M714" s="34" t="s">
        <v>554</v>
      </c>
      <c r="N714" s="34" t="s">
        <v>2269</v>
      </c>
      <c r="O714" s="40" t="str">
        <f t="shared" si="79"/>
        <v>Комп'ютер HP Compag 8300 E SFF</v>
      </c>
      <c r="P714" s="40" t="s">
        <v>2942</v>
      </c>
      <c r="Q714" s="40" t="e">
        <v>#N/A</v>
      </c>
      <c r="R714" s="40" t="e">
        <v>#N/A</v>
      </c>
      <c r="S714" s="27" t="e">
        <f>VLOOKUP(C714,'Список ТЗ'!$B$2:$B$457,1,FALSE)</f>
        <v>#N/A</v>
      </c>
      <c r="T714" s="27" t="e">
        <f>VLOOKUP(C714,'Список ТЗ'!$B$2:$E$457,2,FALSE)</f>
        <v>#N/A</v>
      </c>
      <c r="U714" s="27" t="e">
        <f>VLOOKUP(C714,'Список ТЗ'!$B$2:$E$457,3,FALSE)</f>
        <v>#N/A</v>
      </c>
      <c r="X714" s="27" t="e">
        <f>VLOOKUP(C714,'Перелік до списання'!$B$2:$B$207,1,FALSE)</f>
        <v>#N/A</v>
      </c>
    </row>
    <row r="715" spans="1:24" ht="21.95" customHeight="1" x14ac:dyDescent="0.2">
      <c r="A715" s="33">
        <v>72549</v>
      </c>
      <c r="B715" s="34" t="s">
        <v>2943</v>
      </c>
      <c r="C715" s="35" t="s">
        <v>2944</v>
      </c>
      <c r="D715" s="36">
        <v>104</v>
      </c>
      <c r="E715" s="34" t="s">
        <v>2812</v>
      </c>
      <c r="F715" s="35" t="s">
        <v>2813</v>
      </c>
      <c r="G715" s="43">
        <v>1869.7</v>
      </c>
      <c r="H715" s="41">
        <v>77.900000000000006</v>
      </c>
      <c r="I715" s="43">
        <v>1791.8</v>
      </c>
      <c r="J715" s="39" t="s">
        <v>2945</v>
      </c>
      <c r="K715" s="39" t="s">
        <v>553</v>
      </c>
      <c r="L715" s="36">
        <v>22</v>
      </c>
      <c r="M715" s="34" t="s">
        <v>554</v>
      </c>
      <c r="N715" s="34" t="s">
        <v>2269</v>
      </c>
      <c r="O715" s="40" t="str">
        <f t="shared" si="79"/>
        <v>СКАНЕР EPSON GT-2500N</v>
      </c>
      <c r="P715" s="40" t="s">
        <v>2946</v>
      </c>
      <c r="Q715" s="40" t="e">
        <v>#N/A</v>
      </c>
      <c r="R715" s="40" t="e">
        <v>#N/A</v>
      </c>
      <c r="S715" s="27" t="e">
        <f>VLOOKUP(C715,'Список ТЗ'!$B$2:$B$457,1,FALSE)</f>
        <v>#N/A</v>
      </c>
      <c r="T715" s="27" t="e">
        <f>VLOOKUP(C715,'Список ТЗ'!$B$2:$E$457,2,FALSE)</f>
        <v>#N/A</v>
      </c>
      <c r="U715" s="27" t="e">
        <f>VLOOKUP(C715,'Список ТЗ'!$B$2:$E$457,3,FALSE)</f>
        <v>#N/A</v>
      </c>
      <c r="X715" s="27" t="e">
        <f>VLOOKUP(C715,'Перелік до списання'!$B$2:$B$207,1,FALSE)</f>
        <v>#N/A</v>
      </c>
    </row>
    <row r="716" spans="1:24" ht="33" customHeight="1" x14ac:dyDescent="0.2">
      <c r="A716" s="33">
        <v>72550</v>
      </c>
      <c r="B716" s="34" t="s">
        <v>2947</v>
      </c>
      <c r="C716" s="35" t="s">
        <v>2948</v>
      </c>
      <c r="D716" s="36">
        <v>104</v>
      </c>
      <c r="E716" s="34" t="s">
        <v>2812</v>
      </c>
      <c r="F716" s="35" t="s">
        <v>2813</v>
      </c>
      <c r="G716" s="37">
        <v>924.38</v>
      </c>
      <c r="H716" s="37">
        <v>38.520000000000003</v>
      </c>
      <c r="I716" s="37">
        <v>885.86</v>
      </c>
      <c r="J716" s="39" t="s">
        <v>2949</v>
      </c>
      <c r="K716" s="39" t="s">
        <v>553</v>
      </c>
      <c r="L716" s="36">
        <v>22</v>
      </c>
      <c r="M716" s="34" t="s">
        <v>554</v>
      </c>
      <c r="N716" s="34" t="s">
        <v>2269</v>
      </c>
      <c r="O716" s="40" t="str">
        <f t="shared" si="79"/>
        <v>Комп'ютер HP Compag 8200 E SFF, монітор 20" ЖК Compag LA2006</v>
      </c>
      <c r="P716" s="40" t="s">
        <v>2950</v>
      </c>
      <c r="Q716" s="40" t="e">
        <v>#N/A</v>
      </c>
      <c r="R716" s="40" t="e">
        <v>#N/A</v>
      </c>
      <c r="S716" s="27" t="e">
        <f>VLOOKUP(C716,'Список ТЗ'!$B$2:$B$457,1,FALSE)</f>
        <v>#N/A</v>
      </c>
      <c r="T716" s="27" t="e">
        <f>VLOOKUP(C716,'Список ТЗ'!$B$2:$E$457,2,FALSE)</f>
        <v>#N/A</v>
      </c>
      <c r="U716" s="27" t="e">
        <f>VLOOKUP(C716,'Список ТЗ'!$B$2:$E$457,3,FALSE)</f>
        <v>#N/A</v>
      </c>
      <c r="X716" s="27" t="e">
        <f>VLOOKUP(C716,'Перелік до списання'!$B$2:$B$207,1,FALSE)</f>
        <v>#N/A</v>
      </c>
    </row>
    <row r="717" spans="1:24" ht="33" customHeight="1" x14ac:dyDescent="0.2">
      <c r="A717" s="33">
        <v>72551</v>
      </c>
      <c r="B717" s="34" t="s">
        <v>2947</v>
      </c>
      <c r="C717" s="35" t="s">
        <v>2951</v>
      </c>
      <c r="D717" s="36">
        <v>104</v>
      </c>
      <c r="E717" s="34" t="s">
        <v>2812</v>
      </c>
      <c r="F717" s="35" t="s">
        <v>2813</v>
      </c>
      <c r="G717" s="37">
        <v>837.25</v>
      </c>
      <c r="H717" s="37">
        <v>34.89</v>
      </c>
      <c r="I717" s="37">
        <v>802.36</v>
      </c>
      <c r="J717" s="39" t="s">
        <v>2952</v>
      </c>
      <c r="K717" s="39" t="s">
        <v>553</v>
      </c>
      <c r="L717" s="36">
        <v>22</v>
      </c>
      <c r="M717" s="34" t="s">
        <v>554</v>
      </c>
      <c r="N717" s="34" t="s">
        <v>2269</v>
      </c>
      <c r="O717" s="40" t="str">
        <f t="shared" si="79"/>
        <v>Комп'ютер HP Compag 8200 E SFF, монітор 20" ЖК Compag LA2006</v>
      </c>
      <c r="P717" s="40" t="s">
        <v>2950</v>
      </c>
      <c r="Q717" s="40" t="e">
        <v>#N/A</v>
      </c>
      <c r="R717" s="40" t="e">
        <v>#N/A</v>
      </c>
      <c r="S717" s="27" t="e">
        <f>VLOOKUP(C717,'Список ТЗ'!$B$2:$B$457,1,FALSE)</f>
        <v>#N/A</v>
      </c>
      <c r="T717" s="27" t="e">
        <f>VLOOKUP(C717,'Список ТЗ'!$B$2:$E$457,2,FALSE)</f>
        <v>#N/A</v>
      </c>
      <c r="U717" s="27" t="e">
        <f>VLOOKUP(C717,'Список ТЗ'!$B$2:$E$457,3,FALSE)</f>
        <v>#N/A</v>
      </c>
      <c r="X717" s="27" t="e">
        <f>VLOOKUP(C717,'Перелік до списання'!$B$2:$B$207,1,FALSE)</f>
        <v>#N/A</v>
      </c>
    </row>
    <row r="718" spans="1:24" ht="33" customHeight="1" x14ac:dyDescent="0.2">
      <c r="A718" s="33">
        <v>72552</v>
      </c>
      <c r="B718" s="34" t="s">
        <v>2947</v>
      </c>
      <c r="C718" s="35" t="s">
        <v>2953</v>
      </c>
      <c r="D718" s="36">
        <v>104</v>
      </c>
      <c r="E718" s="34" t="s">
        <v>2812</v>
      </c>
      <c r="F718" s="35" t="s">
        <v>2813</v>
      </c>
      <c r="G718" s="37">
        <v>837.25</v>
      </c>
      <c r="H718" s="37">
        <v>34.89</v>
      </c>
      <c r="I718" s="37">
        <v>802.36</v>
      </c>
      <c r="J718" s="39" t="s">
        <v>2952</v>
      </c>
      <c r="K718" s="39" t="s">
        <v>553</v>
      </c>
      <c r="L718" s="36">
        <v>22</v>
      </c>
      <c r="M718" s="34" t="s">
        <v>554</v>
      </c>
      <c r="N718" s="34" t="s">
        <v>2269</v>
      </c>
      <c r="O718" s="40" t="str">
        <f t="shared" si="79"/>
        <v>Комп'ютер HP Compag 8200 E SFF, монітор 20" ЖК Compag LA2006</v>
      </c>
      <c r="P718" s="40" t="s">
        <v>2950</v>
      </c>
      <c r="Q718" s="40" t="e">
        <v>#N/A</v>
      </c>
      <c r="R718" s="40" t="e">
        <v>#N/A</v>
      </c>
      <c r="S718" s="27" t="e">
        <f>VLOOKUP(C718,'Список ТЗ'!$B$2:$B$457,1,FALSE)</f>
        <v>#N/A</v>
      </c>
      <c r="T718" s="27" t="e">
        <f>VLOOKUP(C718,'Список ТЗ'!$B$2:$E$457,2,FALSE)</f>
        <v>#N/A</v>
      </c>
      <c r="U718" s="27" t="e">
        <f>VLOOKUP(C718,'Список ТЗ'!$B$2:$E$457,3,FALSE)</f>
        <v>#N/A</v>
      </c>
      <c r="X718" s="27" t="e">
        <f>VLOOKUP(C718,'Перелік до списання'!$B$2:$B$207,1,FALSE)</f>
        <v>#N/A</v>
      </c>
    </row>
    <row r="719" spans="1:24" ht="33" customHeight="1" x14ac:dyDescent="0.2">
      <c r="A719" s="33">
        <v>72553</v>
      </c>
      <c r="B719" s="34" t="s">
        <v>2947</v>
      </c>
      <c r="C719" s="35" t="s">
        <v>2954</v>
      </c>
      <c r="D719" s="36">
        <v>104</v>
      </c>
      <c r="E719" s="34" t="s">
        <v>2812</v>
      </c>
      <c r="F719" s="35" t="s">
        <v>2813</v>
      </c>
      <c r="G719" s="37">
        <v>837.25</v>
      </c>
      <c r="H719" s="37">
        <v>34.89</v>
      </c>
      <c r="I719" s="37">
        <v>802.36</v>
      </c>
      <c r="J719" s="39" t="s">
        <v>2952</v>
      </c>
      <c r="K719" s="39" t="s">
        <v>553</v>
      </c>
      <c r="L719" s="36">
        <v>22</v>
      </c>
      <c r="M719" s="34" t="s">
        <v>554</v>
      </c>
      <c r="N719" s="34" t="s">
        <v>2269</v>
      </c>
      <c r="O719" s="40" t="str">
        <f t="shared" si="79"/>
        <v>Комп'ютер HP Compag 8200 E SFF, монітор 20" ЖК Compag LA2006</v>
      </c>
      <c r="P719" s="40" t="s">
        <v>2950</v>
      </c>
      <c r="Q719" s="40" t="e">
        <v>#N/A</v>
      </c>
      <c r="R719" s="40" t="e">
        <v>#N/A</v>
      </c>
      <c r="S719" s="27" t="e">
        <f>VLOOKUP(C719,'Список ТЗ'!$B$2:$B$457,1,FALSE)</f>
        <v>#N/A</v>
      </c>
      <c r="T719" s="27" t="e">
        <f>VLOOKUP(C719,'Список ТЗ'!$B$2:$E$457,2,FALSE)</f>
        <v>#N/A</v>
      </c>
      <c r="U719" s="27" t="e">
        <f>VLOOKUP(C719,'Список ТЗ'!$B$2:$E$457,3,FALSE)</f>
        <v>#N/A</v>
      </c>
      <c r="X719" s="27" t="e">
        <f>VLOOKUP(C719,'Перелік до списання'!$B$2:$B$207,1,FALSE)</f>
        <v>#N/A</v>
      </c>
    </row>
    <row r="720" spans="1:24" ht="33" customHeight="1" x14ac:dyDescent="0.2">
      <c r="A720" s="33">
        <v>72554</v>
      </c>
      <c r="B720" s="34" t="s">
        <v>2947</v>
      </c>
      <c r="C720" s="35" t="s">
        <v>2955</v>
      </c>
      <c r="D720" s="36">
        <v>104</v>
      </c>
      <c r="E720" s="34" t="s">
        <v>2812</v>
      </c>
      <c r="F720" s="35" t="s">
        <v>2813</v>
      </c>
      <c r="G720" s="37">
        <v>837.25</v>
      </c>
      <c r="H720" s="37">
        <v>34.89</v>
      </c>
      <c r="I720" s="37">
        <v>802.36</v>
      </c>
      <c r="J720" s="39" t="s">
        <v>2952</v>
      </c>
      <c r="K720" s="39" t="s">
        <v>553</v>
      </c>
      <c r="L720" s="36">
        <v>22</v>
      </c>
      <c r="M720" s="34" t="s">
        <v>554</v>
      </c>
      <c r="N720" s="34" t="s">
        <v>2269</v>
      </c>
      <c r="O720" s="40" t="str">
        <f t="shared" si="79"/>
        <v>Комп'ютер HP Compag 8200 E SFF, монітор 20" ЖК Compag LA2006</v>
      </c>
      <c r="P720" s="40" t="s">
        <v>2950</v>
      </c>
      <c r="Q720" s="40" t="e">
        <v>#N/A</v>
      </c>
      <c r="R720" s="40" t="e">
        <v>#N/A</v>
      </c>
      <c r="S720" s="27" t="e">
        <f>VLOOKUP(C720,'Список ТЗ'!$B$2:$B$457,1,FALSE)</f>
        <v>#N/A</v>
      </c>
      <c r="T720" s="27" t="e">
        <f>VLOOKUP(C720,'Список ТЗ'!$B$2:$E$457,2,FALSE)</f>
        <v>#N/A</v>
      </c>
      <c r="U720" s="27" t="e">
        <f>VLOOKUP(C720,'Список ТЗ'!$B$2:$E$457,3,FALSE)</f>
        <v>#N/A</v>
      </c>
      <c r="X720" s="27" t="e">
        <f>VLOOKUP(C720,'Перелік до списання'!$B$2:$B$207,1,FALSE)</f>
        <v>#N/A</v>
      </c>
    </row>
    <row r="721" spans="1:24" ht="33" customHeight="1" x14ac:dyDescent="0.2">
      <c r="A721" s="33">
        <v>72555</v>
      </c>
      <c r="B721" s="34" t="s">
        <v>2947</v>
      </c>
      <c r="C721" s="35" t="s">
        <v>2956</v>
      </c>
      <c r="D721" s="36">
        <v>104</v>
      </c>
      <c r="E721" s="34" t="s">
        <v>2812</v>
      </c>
      <c r="F721" s="35" t="s">
        <v>2813</v>
      </c>
      <c r="G721" s="37">
        <v>837.25</v>
      </c>
      <c r="H721" s="37">
        <v>34.89</v>
      </c>
      <c r="I721" s="37">
        <v>802.36</v>
      </c>
      <c r="J721" s="39" t="s">
        <v>2952</v>
      </c>
      <c r="K721" s="39" t="s">
        <v>553</v>
      </c>
      <c r="L721" s="36">
        <v>22</v>
      </c>
      <c r="M721" s="34" t="s">
        <v>554</v>
      </c>
      <c r="N721" s="34" t="s">
        <v>2269</v>
      </c>
      <c r="O721" s="40" t="str">
        <f t="shared" si="79"/>
        <v>Комп'ютер HP Compag 8200 E SFF, монітор 20" ЖК Compag LA2006</v>
      </c>
      <c r="P721" s="40" t="s">
        <v>2950</v>
      </c>
      <c r="Q721" s="40" t="e">
        <v>#N/A</v>
      </c>
      <c r="R721" s="40" t="e">
        <v>#N/A</v>
      </c>
      <c r="S721" s="27" t="e">
        <f>VLOOKUP(C721,'Список ТЗ'!$B$2:$B$457,1,FALSE)</f>
        <v>#N/A</v>
      </c>
      <c r="T721" s="27" t="e">
        <f>VLOOKUP(C721,'Список ТЗ'!$B$2:$E$457,2,FALSE)</f>
        <v>#N/A</v>
      </c>
      <c r="U721" s="27" t="e">
        <f>VLOOKUP(C721,'Список ТЗ'!$B$2:$E$457,3,FALSE)</f>
        <v>#N/A</v>
      </c>
      <c r="X721" s="27" t="e">
        <f>VLOOKUP(C721,'Перелік до списання'!$B$2:$B$207,1,FALSE)</f>
        <v>#N/A</v>
      </c>
    </row>
    <row r="722" spans="1:24" ht="33" customHeight="1" x14ac:dyDescent="0.2">
      <c r="A722" s="33">
        <v>72556</v>
      </c>
      <c r="B722" s="34" t="s">
        <v>2947</v>
      </c>
      <c r="C722" s="35" t="s">
        <v>2957</v>
      </c>
      <c r="D722" s="36">
        <v>104</v>
      </c>
      <c r="E722" s="34" t="s">
        <v>2812</v>
      </c>
      <c r="F722" s="35" t="s">
        <v>2813</v>
      </c>
      <c r="G722" s="37">
        <v>837.25</v>
      </c>
      <c r="H722" s="37">
        <v>34.89</v>
      </c>
      <c r="I722" s="37">
        <v>802.36</v>
      </c>
      <c r="J722" s="39" t="s">
        <v>2952</v>
      </c>
      <c r="K722" s="39" t="s">
        <v>553</v>
      </c>
      <c r="L722" s="36">
        <v>22</v>
      </c>
      <c r="M722" s="34" t="s">
        <v>554</v>
      </c>
      <c r="N722" s="34" t="s">
        <v>2269</v>
      </c>
      <c r="O722" s="40" t="str">
        <f t="shared" si="79"/>
        <v>Комп'ютер HP Compag 8200 E SFF, монітор 20" ЖК Compag LA2006</v>
      </c>
      <c r="P722" s="40" t="s">
        <v>2950</v>
      </c>
      <c r="Q722" s="40" t="e">
        <v>#N/A</v>
      </c>
      <c r="R722" s="40" t="e">
        <v>#N/A</v>
      </c>
      <c r="S722" s="27" t="e">
        <f>VLOOKUP(C722,'Список ТЗ'!$B$2:$B$457,1,FALSE)</f>
        <v>#N/A</v>
      </c>
      <c r="T722" s="27" t="e">
        <f>VLOOKUP(C722,'Список ТЗ'!$B$2:$E$457,2,FALSE)</f>
        <v>#N/A</v>
      </c>
      <c r="U722" s="27" t="e">
        <f>VLOOKUP(C722,'Список ТЗ'!$B$2:$E$457,3,FALSE)</f>
        <v>#N/A</v>
      </c>
      <c r="X722" s="27" t="e">
        <f>VLOOKUP(C722,'Перелік до списання'!$B$2:$B$207,1,FALSE)</f>
        <v>#N/A</v>
      </c>
    </row>
    <row r="723" spans="1:24" ht="33" customHeight="1" x14ac:dyDescent="0.2">
      <c r="A723" s="33">
        <v>72557</v>
      </c>
      <c r="B723" s="34" t="s">
        <v>2947</v>
      </c>
      <c r="C723" s="35" t="s">
        <v>2958</v>
      </c>
      <c r="D723" s="36">
        <v>104</v>
      </c>
      <c r="E723" s="34" t="s">
        <v>2812</v>
      </c>
      <c r="F723" s="35" t="s">
        <v>2813</v>
      </c>
      <c r="G723" s="37">
        <v>837.25</v>
      </c>
      <c r="H723" s="37">
        <v>34.89</v>
      </c>
      <c r="I723" s="37">
        <v>802.36</v>
      </c>
      <c r="J723" s="39" t="s">
        <v>2952</v>
      </c>
      <c r="K723" s="39" t="s">
        <v>553</v>
      </c>
      <c r="L723" s="36">
        <v>22</v>
      </c>
      <c r="M723" s="34" t="s">
        <v>554</v>
      </c>
      <c r="N723" s="34" t="s">
        <v>2269</v>
      </c>
      <c r="O723" s="40" t="str">
        <f t="shared" si="79"/>
        <v>Комп'ютер HP Compag 8200 E SFF, монітор 20" ЖК Compag LA2006</v>
      </c>
      <c r="P723" s="40" t="s">
        <v>2950</v>
      </c>
      <c r="Q723" s="40" t="e">
        <v>#N/A</v>
      </c>
      <c r="R723" s="40" t="e">
        <v>#N/A</v>
      </c>
      <c r="S723" s="27" t="e">
        <f>VLOOKUP(C723,'Список ТЗ'!$B$2:$B$457,1,FALSE)</f>
        <v>#N/A</v>
      </c>
      <c r="T723" s="27" t="e">
        <f>VLOOKUP(C723,'Список ТЗ'!$B$2:$E$457,2,FALSE)</f>
        <v>#N/A</v>
      </c>
      <c r="U723" s="27" t="e">
        <f>VLOOKUP(C723,'Список ТЗ'!$B$2:$E$457,3,FALSE)</f>
        <v>#N/A</v>
      </c>
      <c r="X723" s="27" t="e">
        <f>VLOOKUP(C723,'Перелік до списання'!$B$2:$B$207,1,FALSE)</f>
        <v>#N/A</v>
      </c>
    </row>
    <row r="724" spans="1:24" ht="33" customHeight="1" x14ac:dyDescent="0.2">
      <c r="A724" s="33">
        <v>72558</v>
      </c>
      <c r="B724" s="34" t="s">
        <v>2947</v>
      </c>
      <c r="C724" s="35" t="s">
        <v>2959</v>
      </c>
      <c r="D724" s="36">
        <v>104</v>
      </c>
      <c r="E724" s="34" t="s">
        <v>2812</v>
      </c>
      <c r="F724" s="35" t="s">
        <v>2813</v>
      </c>
      <c r="G724" s="37">
        <v>837.25</v>
      </c>
      <c r="H724" s="37">
        <v>34.89</v>
      </c>
      <c r="I724" s="37">
        <v>802.36</v>
      </c>
      <c r="J724" s="39" t="s">
        <v>2952</v>
      </c>
      <c r="K724" s="39" t="s">
        <v>553</v>
      </c>
      <c r="L724" s="36">
        <v>22</v>
      </c>
      <c r="M724" s="34" t="s">
        <v>554</v>
      </c>
      <c r="N724" s="34" t="s">
        <v>2269</v>
      </c>
      <c r="O724" s="40" t="str">
        <f t="shared" si="79"/>
        <v>Комп'ютер HP Compag 8200 E SFF, монітор 20" ЖК Compag LA2006</v>
      </c>
      <c r="P724" s="40" t="s">
        <v>2950</v>
      </c>
      <c r="Q724" s="40" t="e">
        <v>#N/A</v>
      </c>
      <c r="R724" s="40" t="e">
        <v>#N/A</v>
      </c>
      <c r="S724" s="27" t="e">
        <f>VLOOKUP(C724,'Список ТЗ'!$B$2:$B$457,1,FALSE)</f>
        <v>#N/A</v>
      </c>
      <c r="T724" s="27" t="e">
        <f>VLOOKUP(C724,'Список ТЗ'!$B$2:$E$457,2,FALSE)</f>
        <v>#N/A</v>
      </c>
      <c r="U724" s="27" t="e">
        <f>VLOOKUP(C724,'Список ТЗ'!$B$2:$E$457,3,FALSE)</f>
        <v>#N/A</v>
      </c>
      <c r="X724" s="27" t="e">
        <f>VLOOKUP(C724,'Перелік до списання'!$B$2:$B$207,1,FALSE)</f>
        <v>#N/A</v>
      </c>
    </row>
    <row r="725" spans="1:24" ht="33" customHeight="1" x14ac:dyDescent="0.2">
      <c r="A725" s="33">
        <v>72559</v>
      </c>
      <c r="B725" s="34" t="s">
        <v>2947</v>
      </c>
      <c r="C725" s="35" t="s">
        <v>2960</v>
      </c>
      <c r="D725" s="36">
        <v>104</v>
      </c>
      <c r="E725" s="34" t="s">
        <v>2812</v>
      </c>
      <c r="F725" s="35" t="s">
        <v>2813</v>
      </c>
      <c r="G725" s="37">
        <v>836.16</v>
      </c>
      <c r="H725" s="37">
        <v>34.840000000000003</v>
      </c>
      <c r="I725" s="37">
        <v>801.32</v>
      </c>
      <c r="J725" s="39" t="s">
        <v>2961</v>
      </c>
      <c r="K725" s="39" t="s">
        <v>553</v>
      </c>
      <c r="L725" s="36">
        <v>22</v>
      </c>
      <c r="M725" s="34" t="s">
        <v>554</v>
      </c>
      <c r="N725" s="34" t="s">
        <v>2269</v>
      </c>
      <c r="O725" s="40" t="str">
        <f t="shared" si="79"/>
        <v>Комп'ютер HP Compag 8200 E SFF, монітор 20" ЖК Compag LA2006</v>
      </c>
      <c r="P725" s="40" t="s">
        <v>2950</v>
      </c>
      <c r="Q725" s="40" t="e">
        <v>#N/A</v>
      </c>
      <c r="R725" s="40" t="e">
        <v>#N/A</v>
      </c>
      <c r="S725" s="27" t="e">
        <f>VLOOKUP(C725,'Список ТЗ'!$B$2:$B$457,1,FALSE)</f>
        <v>#N/A</v>
      </c>
      <c r="T725" s="27" t="e">
        <f>VLOOKUP(C725,'Список ТЗ'!$B$2:$E$457,2,FALSE)</f>
        <v>#N/A</v>
      </c>
      <c r="U725" s="27" t="e">
        <f>VLOOKUP(C725,'Список ТЗ'!$B$2:$E$457,3,FALSE)</f>
        <v>#N/A</v>
      </c>
      <c r="X725" s="27" t="e">
        <f>VLOOKUP(C725,'Перелік до списання'!$B$2:$B$207,1,FALSE)</f>
        <v>#N/A</v>
      </c>
    </row>
    <row r="726" spans="1:24" ht="44.1" customHeight="1" x14ac:dyDescent="0.2">
      <c r="A726" s="33">
        <v>72560</v>
      </c>
      <c r="B726" s="34" t="s">
        <v>2962</v>
      </c>
      <c r="C726" s="35" t="s">
        <v>2963</v>
      </c>
      <c r="D726" s="36">
        <v>104</v>
      </c>
      <c r="E726" s="34" t="s">
        <v>2812</v>
      </c>
      <c r="F726" s="35" t="s">
        <v>2813</v>
      </c>
      <c r="G726" s="37">
        <v>276.45</v>
      </c>
      <c r="H726" s="37">
        <v>11.52</v>
      </c>
      <c r="I726" s="37">
        <v>264.93</v>
      </c>
      <c r="J726" s="39" t="s">
        <v>2964</v>
      </c>
      <c r="K726" s="39" t="s">
        <v>553</v>
      </c>
      <c r="L726" s="36">
        <v>22</v>
      </c>
      <c r="M726" s="34" t="s">
        <v>554</v>
      </c>
      <c r="N726" s="34" t="s">
        <v>2269</v>
      </c>
      <c r="O726" s="40" t="str">
        <f t="shared" si="79"/>
        <v>Блок сист.VT,Intel Dual-Core,Mouse опт.+монiтор Asus VW 195 S,Keyboard PS/2 WP</v>
      </c>
      <c r="P726" s="40" t="s">
        <v>2965</v>
      </c>
      <c r="Q726" s="40" t="e">
        <v>#N/A</v>
      </c>
      <c r="R726" s="40" t="e">
        <v>#N/A</v>
      </c>
      <c r="S726" s="27" t="e">
        <f>VLOOKUP(C726,'Список ТЗ'!$B$2:$B$457,1,FALSE)</f>
        <v>#N/A</v>
      </c>
      <c r="T726" s="27" t="e">
        <f>VLOOKUP(C726,'Список ТЗ'!$B$2:$E$457,2,FALSE)</f>
        <v>#N/A</v>
      </c>
      <c r="U726" s="27" t="e">
        <f>VLOOKUP(C726,'Список ТЗ'!$B$2:$E$457,3,FALSE)</f>
        <v>#N/A</v>
      </c>
      <c r="X726" s="27" t="e">
        <f>VLOOKUP(C726,'Перелік до списання'!$B$2:$B$207,1,FALSE)</f>
        <v>#N/A</v>
      </c>
    </row>
    <row r="727" spans="1:24" ht="21.95" customHeight="1" x14ac:dyDescent="0.2">
      <c r="A727" s="33">
        <v>72561</v>
      </c>
      <c r="B727" s="34" t="s">
        <v>2966</v>
      </c>
      <c r="C727" s="35" t="s">
        <v>2967</v>
      </c>
      <c r="D727" s="36">
        <v>104</v>
      </c>
      <c r="E727" s="34" t="s">
        <v>2812</v>
      </c>
      <c r="F727" s="35" t="s">
        <v>2813</v>
      </c>
      <c r="G727" s="37">
        <v>133.16999999999999</v>
      </c>
      <c r="H727" s="37">
        <v>5.55</v>
      </c>
      <c r="I727" s="37">
        <v>127.62</v>
      </c>
      <c r="J727" s="39" t="s">
        <v>2968</v>
      </c>
      <c r="K727" s="39" t="s">
        <v>553</v>
      </c>
      <c r="L727" s="36">
        <v>22</v>
      </c>
      <c r="M727" s="34" t="s">
        <v>554</v>
      </c>
      <c r="N727" s="34" t="s">
        <v>2269</v>
      </c>
      <c r="O727" s="40" t="str">
        <f t="shared" si="79"/>
        <v>Пристрій БФП XEROX WC 3220 DN (30000191)</v>
      </c>
      <c r="P727" s="40" t="s">
        <v>2969</v>
      </c>
      <c r="Q727" s="40" t="e">
        <v>#N/A</v>
      </c>
      <c r="R727" s="40" t="e">
        <v>#N/A</v>
      </c>
      <c r="S727" s="27" t="e">
        <f>VLOOKUP(C727,'Список ТЗ'!$B$2:$B$457,1,FALSE)</f>
        <v>#N/A</v>
      </c>
      <c r="T727" s="27" t="e">
        <f>VLOOKUP(C727,'Список ТЗ'!$B$2:$E$457,2,FALSE)</f>
        <v>#N/A</v>
      </c>
      <c r="U727" s="27" t="e">
        <f>VLOOKUP(C727,'Список ТЗ'!$B$2:$E$457,3,FALSE)</f>
        <v>#N/A</v>
      </c>
      <c r="X727" s="27" t="e">
        <f>VLOOKUP(C727,'Перелік до списання'!$B$2:$B$207,1,FALSE)</f>
        <v>#N/A</v>
      </c>
    </row>
    <row r="728" spans="1:24" ht="44.1" customHeight="1" x14ac:dyDescent="0.2">
      <c r="A728" s="33">
        <v>72562</v>
      </c>
      <c r="B728" s="34" t="s">
        <v>2970</v>
      </c>
      <c r="C728" s="35" t="s">
        <v>2971</v>
      </c>
      <c r="D728" s="36">
        <v>104</v>
      </c>
      <c r="E728" s="34" t="s">
        <v>2812</v>
      </c>
      <c r="F728" s="35" t="s">
        <v>2813</v>
      </c>
      <c r="G728" s="37">
        <v>125.33</v>
      </c>
      <c r="H728" s="37">
        <v>5.22</v>
      </c>
      <c r="I728" s="37">
        <v>120.11</v>
      </c>
      <c r="J728" s="39" t="s">
        <v>2972</v>
      </c>
      <c r="K728" s="39" t="s">
        <v>553</v>
      </c>
      <c r="L728" s="36">
        <v>22</v>
      </c>
      <c r="M728" s="34" t="s">
        <v>554</v>
      </c>
      <c r="N728" s="34" t="s">
        <v>2269</v>
      </c>
      <c r="O728" s="40" t="str">
        <f t="shared" si="79"/>
        <v>Системний блокР-Dual Core E2200 226Ghz/1024VD/200Gb/DVD-RW /FDD-144 &lt;0028677&gt;</v>
      </c>
      <c r="P728" s="40" t="s">
        <v>2973</v>
      </c>
      <c r="Q728" s="40" t="e">
        <v>#N/A</v>
      </c>
      <c r="R728" s="40" t="e">
        <v>#N/A</v>
      </c>
      <c r="S728" s="27" t="e">
        <f>VLOOKUP(C728,'Список ТЗ'!$B$2:$B$457,1,FALSE)</f>
        <v>#N/A</v>
      </c>
      <c r="T728" s="27" t="e">
        <f>VLOOKUP(C728,'Список ТЗ'!$B$2:$E$457,2,FALSE)</f>
        <v>#N/A</v>
      </c>
      <c r="U728" s="27" t="e">
        <f>VLOOKUP(C728,'Список ТЗ'!$B$2:$E$457,3,FALSE)</f>
        <v>#N/A</v>
      </c>
      <c r="X728" s="27" t="e">
        <f>VLOOKUP(C728,'Перелік до списання'!$B$2:$B$207,1,FALSE)</f>
        <v>#N/A</v>
      </c>
    </row>
    <row r="729" spans="1:24" ht="33" customHeight="1" x14ac:dyDescent="0.2">
      <c r="A729" s="33">
        <v>72582</v>
      </c>
      <c r="B729" s="34" t="s">
        <v>2974</v>
      </c>
      <c r="C729" s="35" t="s">
        <v>2975</v>
      </c>
      <c r="D729" s="36">
        <v>104</v>
      </c>
      <c r="E729" s="34" t="s">
        <v>2812</v>
      </c>
      <c r="F729" s="35" t="s">
        <v>2813</v>
      </c>
      <c r="G729" s="37">
        <v>782.59</v>
      </c>
      <c r="H729" s="37">
        <v>13.04</v>
      </c>
      <c r="I729" s="37">
        <v>769.55</v>
      </c>
      <c r="J729" s="39" t="s">
        <v>2976</v>
      </c>
      <c r="K729" s="39" t="s">
        <v>553</v>
      </c>
      <c r="L729" s="36">
        <v>58</v>
      </c>
      <c r="M729" s="34" t="s">
        <v>554</v>
      </c>
      <c r="N729" s="34" t="s">
        <v>2269</v>
      </c>
      <c r="O729" s="40" t="str">
        <f t="shared" si="79"/>
        <v>ПРИСТРІЙ БАГАТОФУНКЦІОНАЛЬНИЙ GESTETNER MP2015PF</v>
      </c>
      <c r="P729" s="40" t="s">
        <v>2977</v>
      </c>
      <c r="Q729" s="40" t="e">
        <v>#N/A</v>
      </c>
      <c r="R729" s="40" t="e">
        <v>#N/A</v>
      </c>
      <c r="S729" s="27" t="e">
        <f>VLOOKUP(C729,'Список ТЗ'!$B$2:$B$457,1,FALSE)</f>
        <v>#N/A</v>
      </c>
      <c r="T729" s="27" t="e">
        <f>VLOOKUP(C729,'Список ТЗ'!$B$2:$E$457,2,FALSE)</f>
        <v>#N/A</v>
      </c>
      <c r="U729" s="27" t="e">
        <f>VLOOKUP(C729,'Список ТЗ'!$B$2:$E$457,3,FALSE)</f>
        <v>#N/A</v>
      </c>
      <c r="X729" s="27" t="e">
        <f>VLOOKUP(C729,'Перелік до списання'!$B$2:$B$207,1,FALSE)</f>
        <v>#N/A</v>
      </c>
    </row>
    <row r="730" spans="1:24" ht="33" customHeight="1" x14ac:dyDescent="0.2">
      <c r="A730" s="33">
        <v>72583</v>
      </c>
      <c r="B730" s="34" t="s">
        <v>2974</v>
      </c>
      <c r="C730" s="35" t="s">
        <v>2978</v>
      </c>
      <c r="D730" s="36">
        <v>104</v>
      </c>
      <c r="E730" s="34" t="s">
        <v>2812</v>
      </c>
      <c r="F730" s="35" t="s">
        <v>2813</v>
      </c>
      <c r="G730" s="37">
        <v>782.59</v>
      </c>
      <c r="H730" s="37">
        <v>13.04</v>
      </c>
      <c r="I730" s="37">
        <v>769.55</v>
      </c>
      <c r="J730" s="39" t="s">
        <v>2976</v>
      </c>
      <c r="K730" s="39" t="s">
        <v>553</v>
      </c>
      <c r="L730" s="36">
        <v>58</v>
      </c>
      <c r="M730" s="34" t="s">
        <v>554</v>
      </c>
      <c r="N730" s="34" t="s">
        <v>2269</v>
      </c>
      <c r="O730" s="40" t="str">
        <f t="shared" si="79"/>
        <v>ПРИСТРІЙ БАГАТОФУНКЦІОНАЛЬНИЙ GESTETNER MP2015PF</v>
      </c>
      <c r="P730" s="40" t="s">
        <v>2977</v>
      </c>
      <c r="Q730" s="40" t="e">
        <v>#N/A</v>
      </c>
      <c r="R730" s="40" t="e">
        <v>#N/A</v>
      </c>
      <c r="S730" s="27" t="e">
        <f>VLOOKUP(C730,'Список ТЗ'!$B$2:$B$457,1,FALSE)</f>
        <v>#N/A</v>
      </c>
      <c r="T730" s="27" t="e">
        <f>VLOOKUP(C730,'Список ТЗ'!$B$2:$E$457,2,FALSE)</f>
        <v>#N/A</v>
      </c>
      <c r="U730" s="27" t="e">
        <f>VLOOKUP(C730,'Список ТЗ'!$B$2:$E$457,3,FALSE)</f>
        <v>#N/A</v>
      </c>
      <c r="X730" s="27" t="e">
        <f>VLOOKUP(C730,'Перелік до списання'!$B$2:$B$207,1,FALSE)</f>
        <v>#N/A</v>
      </c>
    </row>
    <row r="731" spans="1:24" ht="33" customHeight="1" x14ac:dyDescent="0.2">
      <c r="A731" s="33">
        <v>72584</v>
      </c>
      <c r="B731" s="34" t="s">
        <v>2974</v>
      </c>
      <c r="C731" s="35" t="s">
        <v>2979</v>
      </c>
      <c r="D731" s="36">
        <v>104</v>
      </c>
      <c r="E731" s="34" t="s">
        <v>2812</v>
      </c>
      <c r="F731" s="35" t="s">
        <v>2813</v>
      </c>
      <c r="G731" s="37">
        <v>782.59</v>
      </c>
      <c r="H731" s="37">
        <v>13.04</v>
      </c>
      <c r="I731" s="37">
        <v>769.55</v>
      </c>
      <c r="J731" s="39" t="s">
        <v>2976</v>
      </c>
      <c r="K731" s="39" t="s">
        <v>553</v>
      </c>
      <c r="L731" s="36">
        <v>58</v>
      </c>
      <c r="M731" s="34" t="s">
        <v>554</v>
      </c>
      <c r="N731" s="34" t="s">
        <v>2269</v>
      </c>
      <c r="O731" s="40" t="str">
        <f t="shared" si="79"/>
        <v>ПРИСТРІЙ БАГАТОФУНКЦІОНАЛЬНИЙ GESTETNER MP2015PF</v>
      </c>
      <c r="P731" s="40" t="s">
        <v>2977</v>
      </c>
      <c r="Q731" s="40" t="e">
        <v>#N/A</v>
      </c>
      <c r="R731" s="40" t="e">
        <v>#N/A</v>
      </c>
      <c r="S731" s="27" t="e">
        <f>VLOOKUP(C731,'Список ТЗ'!$B$2:$B$457,1,FALSE)</f>
        <v>#N/A</v>
      </c>
      <c r="T731" s="27" t="e">
        <f>VLOOKUP(C731,'Список ТЗ'!$B$2:$E$457,2,FALSE)</f>
        <v>#N/A</v>
      </c>
      <c r="U731" s="27" t="e">
        <f>VLOOKUP(C731,'Список ТЗ'!$B$2:$E$457,3,FALSE)</f>
        <v>#N/A</v>
      </c>
      <c r="X731" s="27" t="e">
        <f>VLOOKUP(C731,'Перелік до списання'!$B$2:$B$207,1,FALSE)</f>
        <v>#N/A</v>
      </c>
    </row>
    <row r="732" spans="1:24" ht="21.95" customHeight="1" x14ac:dyDescent="0.2">
      <c r="A732" s="33">
        <v>72585</v>
      </c>
      <c r="B732" s="34" t="s">
        <v>2884</v>
      </c>
      <c r="C732" s="35" t="s">
        <v>2980</v>
      </c>
      <c r="D732" s="36">
        <v>104</v>
      </c>
      <c r="E732" s="34" t="s">
        <v>2812</v>
      </c>
      <c r="F732" s="35" t="s">
        <v>2813</v>
      </c>
      <c r="G732" s="37">
        <v>677.55</v>
      </c>
      <c r="H732" s="37">
        <v>11.29</v>
      </c>
      <c r="I732" s="37">
        <v>666.26</v>
      </c>
      <c r="J732" s="39" t="s">
        <v>2886</v>
      </c>
      <c r="K732" s="39" t="s">
        <v>553</v>
      </c>
      <c r="L732" s="36">
        <v>58</v>
      </c>
      <c r="M732" s="34" t="s">
        <v>554</v>
      </c>
      <c r="N732" s="34" t="s">
        <v>2269</v>
      </c>
      <c r="O732" s="40" t="str">
        <f t="shared" si="79"/>
        <v>КОМП'ЮТЕР PRIMEPC SOLO30-МВ  з монітором</v>
      </c>
      <c r="P732" s="40" t="s">
        <v>2887</v>
      </c>
      <c r="Q732" s="40" t="e">
        <v>#N/A</v>
      </c>
      <c r="R732" s="40" t="e">
        <v>#N/A</v>
      </c>
      <c r="S732" s="27" t="e">
        <f>VLOOKUP(C732,'Список ТЗ'!$B$2:$B$457,1,FALSE)</f>
        <v>#N/A</v>
      </c>
      <c r="T732" s="27" t="e">
        <f>VLOOKUP(C732,'Список ТЗ'!$B$2:$E$457,2,FALSE)</f>
        <v>#N/A</v>
      </c>
      <c r="U732" s="27" t="e">
        <f>VLOOKUP(C732,'Список ТЗ'!$B$2:$E$457,3,FALSE)</f>
        <v>#N/A</v>
      </c>
      <c r="X732" s="27" t="e">
        <f>VLOOKUP(C732,'Перелік до списання'!$B$2:$B$207,1,FALSE)</f>
        <v>#N/A</v>
      </c>
    </row>
    <row r="733" spans="1:24" ht="21.95" customHeight="1" x14ac:dyDescent="0.2">
      <c r="A733" s="33">
        <v>72586</v>
      </c>
      <c r="B733" s="34" t="s">
        <v>2884</v>
      </c>
      <c r="C733" s="35" t="s">
        <v>2981</v>
      </c>
      <c r="D733" s="36">
        <v>104</v>
      </c>
      <c r="E733" s="34" t="s">
        <v>2812</v>
      </c>
      <c r="F733" s="35" t="s">
        <v>2813</v>
      </c>
      <c r="G733" s="37">
        <v>677.55</v>
      </c>
      <c r="H733" s="37">
        <v>11.29</v>
      </c>
      <c r="I733" s="37">
        <v>666.26</v>
      </c>
      <c r="J733" s="39" t="s">
        <v>2886</v>
      </c>
      <c r="K733" s="39" t="s">
        <v>553</v>
      </c>
      <c r="L733" s="36">
        <v>58</v>
      </c>
      <c r="M733" s="34" t="s">
        <v>554</v>
      </c>
      <c r="N733" s="34" t="s">
        <v>2269</v>
      </c>
      <c r="O733" s="40" t="str">
        <f t="shared" si="79"/>
        <v>КОМП'ЮТЕР PRIMEPC SOLO30-МВ  з монітором</v>
      </c>
      <c r="P733" s="40" t="s">
        <v>2887</v>
      </c>
      <c r="Q733" s="40" t="e">
        <v>#N/A</v>
      </c>
      <c r="R733" s="40" t="e">
        <v>#N/A</v>
      </c>
      <c r="S733" s="27" t="e">
        <f>VLOOKUP(C733,'Список ТЗ'!$B$2:$B$457,1,FALSE)</f>
        <v>#N/A</v>
      </c>
      <c r="T733" s="27" t="e">
        <f>VLOOKUP(C733,'Список ТЗ'!$B$2:$E$457,2,FALSE)</f>
        <v>#N/A</v>
      </c>
      <c r="U733" s="27" t="e">
        <f>VLOOKUP(C733,'Список ТЗ'!$B$2:$E$457,3,FALSE)</f>
        <v>#N/A</v>
      </c>
      <c r="X733" s="27" t="e">
        <f>VLOOKUP(C733,'Перелік до списання'!$B$2:$B$207,1,FALSE)</f>
        <v>#N/A</v>
      </c>
    </row>
    <row r="734" spans="1:24" ht="21.95" customHeight="1" x14ac:dyDescent="0.2">
      <c r="A734" s="33">
        <v>72587</v>
      </c>
      <c r="B734" s="34" t="s">
        <v>2884</v>
      </c>
      <c r="C734" s="35" t="s">
        <v>2982</v>
      </c>
      <c r="D734" s="36">
        <v>104</v>
      </c>
      <c r="E734" s="34" t="s">
        <v>2812</v>
      </c>
      <c r="F734" s="35" t="s">
        <v>2813</v>
      </c>
      <c r="G734" s="37">
        <v>677.55</v>
      </c>
      <c r="H734" s="37">
        <v>11.29</v>
      </c>
      <c r="I734" s="37">
        <v>666.26</v>
      </c>
      <c r="J734" s="39" t="s">
        <v>2886</v>
      </c>
      <c r="K734" s="39" t="s">
        <v>553</v>
      </c>
      <c r="L734" s="36">
        <v>58</v>
      </c>
      <c r="M734" s="34" t="s">
        <v>554</v>
      </c>
      <c r="N734" s="34" t="s">
        <v>2269</v>
      </c>
      <c r="O734" s="40" t="str">
        <f t="shared" si="79"/>
        <v>КОМП'ЮТЕР PRIMEPC SOLO30-МВ  з монітором</v>
      </c>
      <c r="P734" s="40" t="s">
        <v>2887</v>
      </c>
      <c r="Q734" s="40" t="e">
        <v>#N/A</v>
      </c>
      <c r="R734" s="40" t="e">
        <v>#N/A</v>
      </c>
      <c r="S734" s="27" t="e">
        <f>VLOOKUP(C734,'Список ТЗ'!$B$2:$B$457,1,FALSE)</f>
        <v>#N/A</v>
      </c>
      <c r="T734" s="27" t="e">
        <f>VLOOKUP(C734,'Список ТЗ'!$B$2:$E$457,2,FALSE)</f>
        <v>#N/A</v>
      </c>
      <c r="U734" s="27" t="e">
        <f>VLOOKUP(C734,'Список ТЗ'!$B$2:$E$457,3,FALSE)</f>
        <v>#N/A</v>
      </c>
      <c r="X734" s="27" t="e">
        <f>VLOOKUP(C734,'Перелік до списання'!$B$2:$B$207,1,FALSE)</f>
        <v>#N/A</v>
      </c>
    </row>
    <row r="735" spans="1:24" ht="21.95" customHeight="1" x14ac:dyDescent="0.2">
      <c r="A735" s="33">
        <v>72588</v>
      </c>
      <c r="B735" s="34" t="s">
        <v>2884</v>
      </c>
      <c r="C735" s="35" t="s">
        <v>2983</v>
      </c>
      <c r="D735" s="36">
        <v>104</v>
      </c>
      <c r="E735" s="34" t="s">
        <v>2812</v>
      </c>
      <c r="F735" s="35" t="s">
        <v>2813</v>
      </c>
      <c r="G735" s="37">
        <v>677.55</v>
      </c>
      <c r="H735" s="37">
        <v>11.29</v>
      </c>
      <c r="I735" s="37">
        <v>666.26</v>
      </c>
      <c r="J735" s="39" t="s">
        <v>2886</v>
      </c>
      <c r="K735" s="39" t="s">
        <v>553</v>
      </c>
      <c r="L735" s="36">
        <v>58</v>
      </c>
      <c r="M735" s="34" t="s">
        <v>554</v>
      </c>
      <c r="N735" s="34" t="s">
        <v>2269</v>
      </c>
      <c r="O735" s="40" t="str">
        <f t="shared" si="79"/>
        <v>КОМП'ЮТЕР PRIMEPC SOLO30-МВ  з монітором</v>
      </c>
      <c r="P735" s="40" t="s">
        <v>2887</v>
      </c>
      <c r="Q735" s="40" t="e">
        <v>#N/A</v>
      </c>
      <c r="R735" s="40" t="e">
        <v>#N/A</v>
      </c>
      <c r="S735" s="27" t="e">
        <f>VLOOKUP(C735,'Список ТЗ'!$B$2:$B$457,1,FALSE)</f>
        <v>#N/A</v>
      </c>
      <c r="T735" s="27" t="e">
        <f>VLOOKUP(C735,'Список ТЗ'!$B$2:$E$457,2,FALSE)</f>
        <v>#N/A</v>
      </c>
      <c r="U735" s="27" t="e">
        <f>VLOOKUP(C735,'Список ТЗ'!$B$2:$E$457,3,FALSE)</f>
        <v>#N/A</v>
      </c>
      <c r="X735" s="27" t="e">
        <f>VLOOKUP(C735,'Перелік до списання'!$B$2:$B$207,1,FALSE)</f>
        <v>#N/A</v>
      </c>
    </row>
    <row r="736" spans="1:24" ht="21.95" customHeight="1" x14ac:dyDescent="0.2">
      <c r="A736" s="33">
        <v>72589</v>
      </c>
      <c r="B736" s="34" t="s">
        <v>2884</v>
      </c>
      <c r="C736" s="35" t="s">
        <v>2984</v>
      </c>
      <c r="D736" s="36">
        <v>104</v>
      </c>
      <c r="E736" s="34" t="s">
        <v>2812</v>
      </c>
      <c r="F736" s="35" t="s">
        <v>2813</v>
      </c>
      <c r="G736" s="37">
        <v>677.55</v>
      </c>
      <c r="H736" s="37">
        <v>11.29</v>
      </c>
      <c r="I736" s="37">
        <v>666.26</v>
      </c>
      <c r="J736" s="39" t="s">
        <v>2886</v>
      </c>
      <c r="K736" s="39" t="s">
        <v>553</v>
      </c>
      <c r="L736" s="36">
        <v>58</v>
      </c>
      <c r="M736" s="34" t="s">
        <v>554</v>
      </c>
      <c r="N736" s="34" t="s">
        <v>2269</v>
      </c>
      <c r="O736" s="40" t="str">
        <f t="shared" si="79"/>
        <v>КОМП'ЮТЕР PRIMEPC SOLO30-МВ  з монітором</v>
      </c>
      <c r="P736" s="40" t="s">
        <v>2887</v>
      </c>
      <c r="Q736" s="40" t="e">
        <v>#N/A</v>
      </c>
      <c r="R736" s="40" t="e">
        <v>#N/A</v>
      </c>
      <c r="S736" s="27" t="e">
        <f>VLOOKUP(C736,'Список ТЗ'!$B$2:$B$457,1,FALSE)</f>
        <v>#N/A</v>
      </c>
      <c r="T736" s="27" t="e">
        <f>VLOOKUP(C736,'Список ТЗ'!$B$2:$E$457,2,FALSE)</f>
        <v>#N/A</v>
      </c>
      <c r="U736" s="27" t="e">
        <f>VLOOKUP(C736,'Список ТЗ'!$B$2:$E$457,3,FALSE)</f>
        <v>#N/A</v>
      </c>
      <c r="X736" s="27" t="e">
        <f>VLOOKUP(C736,'Перелік до списання'!$B$2:$B$207,1,FALSE)</f>
        <v>#N/A</v>
      </c>
    </row>
    <row r="737" spans="1:24" ht="21.95" customHeight="1" x14ac:dyDescent="0.2">
      <c r="A737" s="33">
        <v>72590</v>
      </c>
      <c r="B737" s="34" t="s">
        <v>2884</v>
      </c>
      <c r="C737" s="35" t="s">
        <v>2985</v>
      </c>
      <c r="D737" s="36">
        <v>104</v>
      </c>
      <c r="E737" s="34" t="s">
        <v>2812</v>
      </c>
      <c r="F737" s="35" t="s">
        <v>2813</v>
      </c>
      <c r="G737" s="37">
        <v>677.55</v>
      </c>
      <c r="H737" s="37">
        <v>11.29</v>
      </c>
      <c r="I737" s="37">
        <v>666.26</v>
      </c>
      <c r="J737" s="39" t="s">
        <v>2886</v>
      </c>
      <c r="K737" s="39" t="s">
        <v>553</v>
      </c>
      <c r="L737" s="36">
        <v>58</v>
      </c>
      <c r="M737" s="34" t="s">
        <v>554</v>
      </c>
      <c r="N737" s="34" t="s">
        <v>2269</v>
      </c>
      <c r="O737" s="40" t="str">
        <f t="shared" si="79"/>
        <v>КОМП'ЮТЕР PRIMEPC SOLO30-МВ  з монітором</v>
      </c>
      <c r="P737" s="40" t="s">
        <v>2887</v>
      </c>
      <c r="Q737" s="40" t="e">
        <v>#N/A</v>
      </c>
      <c r="R737" s="40" t="e">
        <v>#N/A</v>
      </c>
      <c r="S737" s="27" t="e">
        <f>VLOOKUP(C737,'Список ТЗ'!$B$2:$B$457,1,FALSE)</f>
        <v>#N/A</v>
      </c>
      <c r="T737" s="27" t="e">
        <f>VLOOKUP(C737,'Список ТЗ'!$B$2:$E$457,2,FALSE)</f>
        <v>#N/A</v>
      </c>
      <c r="U737" s="27" t="e">
        <f>VLOOKUP(C737,'Список ТЗ'!$B$2:$E$457,3,FALSE)</f>
        <v>#N/A</v>
      </c>
      <c r="X737" s="27" t="e">
        <f>VLOOKUP(C737,'Перелік до списання'!$B$2:$B$207,1,FALSE)</f>
        <v>#N/A</v>
      </c>
    </row>
    <row r="738" spans="1:24" ht="21.95" customHeight="1" x14ac:dyDescent="0.2">
      <c r="A738" s="33">
        <v>72591</v>
      </c>
      <c r="B738" s="34" t="s">
        <v>2884</v>
      </c>
      <c r="C738" s="35" t="s">
        <v>2986</v>
      </c>
      <c r="D738" s="36">
        <v>104</v>
      </c>
      <c r="E738" s="34" t="s">
        <v>2812</v>
      </c>
      <c r="F738" s="35" t="s">
        <v>2813</v>
      </c>
      <c r="G738" s="37">
        <v>677.55</v>
      </c>
      <c r="H738" s="37">
        <v>11.29</v>
      </c>
      <c r="I738" s="37">
        <v>666.26</v>
      </c>
      <c r="J738" s="39" t="s">
        <v>2886</v>
      </c>
      <c r="K738" s="39" t="s">
        <v>553</v>
      </c>
      <c r="L738" s="36">
        <v>58</v>
      </c>
      <c r="M738" s="34" t="s">
        <v>554</v>
      </c>
      <c r="N738" s="34" t="s">
        <v>2269</v>
      </c>
      <c r="O738" s="40" t="str">
        <f t="shared" si="79"/>
        <v>КОМП'ЮТЕР PRIMEPC SOLO30-МВ  з монітором</v>
      </c>
      <c r="P738" s="40" t="s">
        <v>2887</v>
      </c>
      <c r="Q738" s="40" t="e">
        <v>#N/A</v>
      </c>
      <c r="R738" s="40" t="e">
        <v>#N/A</v>
      </c>
      <c r="S738" s="27" t="e">
        <f>VLOOKUP(C738,'Список ТЗ'!$B$2:$B$457,1,FALSE)</f>
        <v>#N/A</v>
      </c>
      <c r="T738" s="27" t="e">
        <f>VLOOKUP(C738,'Список ТЗ'!$B$2:$E$457,2,FALSE)</f>
        <v>#N/A</v>
      </c>
      <c r="U738" s="27" t="e">
        <f>VLOOKUP(C738,'Список ТЗ'!$B$2:$E$457,3,FALSE)</f>
        <v>#N/A</v>
      </c>
      <c r="X738" s="27" t="e">
        <f>VLOOKUP(C738,'Перелік до списання'!$B$2:$B$207,1,FALSE)</f>
        <v>#N/A</v>
      </c>
    </row>
    <row r="739" spans="1:24" ht="21.95" customHeight="1" x14ac:dyDescent="0.2">
      <c r="A739" s="33">
        <v>72592</v>
      </c>
      <c r="B739" s="34" t="s">
        <v>2432</v>
      </c>
      <c r="C739" s="35" t="s">
        <v>2987</v>
      </c>
      <c r="D739" s="36">
        <v>104</v>
      </c>
      <c r="E739" s="34" t="s">
        <v>2812</v>
      </c>
      <c r="F739" s="35" t="s">
        <v>2813</v>
      </c>
      <c r="G739" s="42">
        <v>2809.85</v>
      </c>
      <c r="H739" s="37">
        <v>117.08</v>
      </c>
      <c r="I739" s="42">
        <v>2692.77</v>
      </c>
      <c r="J739" s="39" t="s">
        <v>2434</v>
      </c>
      <c r="K739" s="39" t="s">
        <v>553</v>
      </c>
      <c r="L739" s="36">
        <v>22</v>
      </c>
      <c r="M739" s="34" t="s">
        <v>554</v>
      </c>
      <c r="N739" s="34" t="s">
        <v>2269</v>
      </c>
      <c r="O739" s="40" t="str">
        <f t="shared" si="79"/>
        <v>МОНІТОР ТА СИСТЕМНИЙ БЛОК DELL</v>
      </c>
      <c r="P739" s="40" t="s">
        <v>2435</v>
      </c>
      <c r="Q739" s="40" t="e">
        <v>#N/A</v>
      </c>
      <c r="R739" s="40" t="e">
        <v>#N/A</v>
      </c>
      <c r="S739" s="27" t="e">
        <f>VLOOKUP(C739,'Список ТЗ'!$B$2:$B$457,1,FALSE)</f>
        <v>#N/A</v>
      </c>
      <c r="T739" s="27" t="e">
        <f>VLOOKUP(C739,'Список ТЗ'!$B$2:$E$457,2,FALSE)</f>
        <v>#N/A</v>
      </c>
      <c r="U739" s="27" t="e">
        <f>VLOOKUP(C739,'Список ТЗ'!$B$2:$E$457,3,FALSE)</f>
        <v>#N/A</v>
      </c>
      <c r="X739" s="27" t="e">
        <f>VLOOKUP(C739,'Перелік до списання'!$B$2:$B$207,1,FALSE)</f>
        <v>#N/A</v>
      </c>
    </row>
    <row r="740" spans="1:24" ht="21.95" customHeight="1" x14ac:dyDescent="0.2">
      <c r="A740" s="33">
        <v>72593</v>
      </c>
      <c r="B740" s="34" t="s">
        <v>2432</v>
      </c>
      <c r="C740" s="35" t="s">
        <v>2988</v>
      </c>
      <c r="D740" s="36">
        <v>104</v>
      </c>
      <c r="E740" s="34" t="s">
        <v>2812</v>
      </c>
      <c r="F740" s="35" t="s">
        <v>2813</v>
      </c>
      <c r="G740" s="42">
        <v>2809.85</v>
      </c>
      <c r="H740" s="37">
        <v>117.08</v>
      </c>
      <c r="I740" s="42">
        <v>2692.77</v>
      </c>
      <c r="J740" s="39" t="s">
        <v>2434</v>
      </c>
      <c r="K740" s="39" t="s">
        <v>553</v>
      </c>
      <c r="L740" s="36">
        <v>22</v>
      </c>
      <c r="M740" s="34" t="s">
        <v>554</v>
      </c>
      <c r="N740" s="34" t="s">
        <v>2269</v>
      </c>
      <c r="O740" s="40" t="str">
        <f t="shared" si="79"/>
        <v>МОНІТОР ТА СИСТЕМНИЙ БЛОК DELL</v>
      </c>
      <c r="P740" s="40" t="s">
        <v>2435</v>
      </c>
      <c r="Q740" s="40" t="e">
        <v>#N/A</v>
      </c>
      <c r="R740" s="40" t="e">
        <v>#N/A</v>
      </c>
      <c r="S740" s="27" t="e">
        <f>VLOOKUP(C740,'Список ТЗ'!$B$2:$B$457,1,FALSE)</f>
        <v>#N/A</v>
      </c>
      <c r="T740" s="27" t="e">
        <f>VLOOKUP(C740,'Список ТЗ'!$B$2:$E$457,2,FALSE)</f>
        <v>#N/A</v>
      </c>
      <c r="U740" s="27" t="e">
        <f>VLOOKUP(C740,'Список ТЗ'!$B$2:$E$457,3,FALSE)</f>
        <v>#N/A</v>
      </c>
      <c r="X740" s="27" t="e">
        <f>VLOOKUP(C740,'Перелік до списання'!$B$2:$B$207,1,FALSE)</f>
        <v>#N/A</v>
      </c>
    </row>
    <row r="741" spans="1:24" ht="21.95" customHeight="1" x14ac:dyDescent="0.2">
      <c r="A741" s="33">
        <v>72594</v>
      </c>
      <c r="B741" s="34" t="s">
        <v>2432</v>
      </c>
      <c r="C741" s="35" t="s">
        <v>2989</v>
      </c>
      <c r="D741" s="36">
        <v>104</v>
      </c>
      <c r="E741" s="34" t="s">
        <v>2812</v>
      </c>
      <c r="F741" s="35" t="s">
        <v>2813</v>
      </c>
      <c r="G741" s="42">
        <v>2809.85</v>
      </c>
      <c r="H741" s="37">
        <v>117.08</v>
      </c>
      <c r="I741" s="42">
        <v>2692.77</v>
      </c>
      <c r="J741" s="39" t="s">
        <v>2434</v>
      </c>
      <c r="K741" s="39" t="s">
        <v>553</v>
      </c>
      <c r="L741" s="36">
        <v>22</v>
      </c>
      <c r="M741" s="34" t="s">
        <v>554</v>
      </c>
      <c r="N741" s="34" t="s">
        <v>2269</v>
      </c>
      <c r="O741" s="40" t="str">
        <f t="shared" si="79"/>
        <v>МОНІТОР ТА СИСТЕМНИЙ БЛОК DELL</v>
      </c>
      <c r="P741" s="40" t="s">
        <v>2435</v>
      </c>
      <c r="Q741" s="40" t="e">
        <v>#N/A</v>
      </c>
      <c r="R741" s="40" t="e">
        <v>#N/A</v>
      </c>
      <c r="S741" s="27" t="e">
        <f>VLOOKUP(C741,'Список ТЗ'!$B$2:$B$457,1,FALSE)</f>
        <v>#N/A</v>
      </c>
      <c r="T741" s="27" t="e">
        <f>VLOOKUP(C741,'Список ТЗ'!$B$2:$E$457,2,FALSE)</f>
        <v>#N/A</v>
      </c>
      <c r="U741" s="27" t="e">
        <f>VLOOKUP(C741,'Список ТЗ'!$B$2:$E$457,3,FALSE)</f>
        <v>#N/A</v>
      </c>
      <c r="X741" s="27" t="e">
        <f>VLOOKUP(C741,'Перелік до списання'!$B$2:$B$207,1,FALSE)</f>
        <v>#N/A</v>
      </c>
    </row>
    <row r="742" spans="1:24" ht="21.95" customHeight="1" x14ac:dyDescent="0.2">
      <c r="A742" s="33">
        <v>72595</v>
      </c>
      <c r="B742" s="34" t="s">
        <v>2432</v>
      </c>
      <c r="C742" s="35" t="s">
        <v>2990</v>
      </c>
      <c r="D742" s="36">
        <v>104</v>
      </c>
      <c r="E742" s="34" t="s">
        <v>2812</v>
      </c>
      <c r="F742" s="35" t="s">
        <v>2813</v>
      </c>
      <c r="G742" s="42">
        <v>2809.85</v>
      </c>
      <c r="H742" s="37">
        <v>117.08</v>
      </c>
      <c r="I742" s="42">
        <v>2692.77</v>
      </c>
      <c r="J742" s="39" t="s">
        <v>2434</v>
      </c>
      <c r="K742" s="39" t="s">
        <v>553</v>
      </c>
      <c r="L742" s="36">
        <v>22</v>
      </c>
      <c r="M742" s="34" t="s">
        <v>554</v>
      </c>
      <c r="N742" s="34" t="s">
        <v>2269</v>
      </c>
      <c r="O742" s="40" t="str">
        <f t="shared" si="79"/>
        <v>МОНІТОР ТА СИСТЕМНИЙ БЛОК DELL</v>
      </c>
      <c r="P742" s="40" t="s">
        <v>2435</v>
      </c>
      <c r="Q742" s="40" t="e">
        <v>#N/A</v>
      </c>
      <c r="R742" s="40" t="e">
        <v>#N/A</v>
      </c>
      <c r="S742" s="27" t="e">
        <f>VLOOKUP(C742,'Список ТЗ'!$B$2:$B$457,1,FALSE)</f>
        <v>#N/A</v>
      </c>
      <c r="T742" s="27" t="e">
        <f>VLOOKUP(C742,'Список ТЗ'!$B$2:$E$457,2,FALSE)</f>
        <v>#N/A</v>
      </c>
      <c r="U742" s="27" t="e">
        <f>VLOOKUP(C742,'Список ТЗ'!$B$2:$E$457,3,FALSE)</f>
        <v>#N/A</v>
      </c>
      <c r="X742" s="27" t="e">
        <f>VLOOKUP(C742,'Перелік до списання'!$B$2:$B$207,1,FALSE)</f>
        <v>#N/A</v>
      </c>
    </row>
    <row r="743" spans="1:24" ht="21.95" customHeight="1" x14ac:dyDescent="0.2">
      <c r="A743" s="33">
        <v>72596</v>
      </c>
      <c r="B743" s="34" t="s">
        <v>2432</v>
      </c>
      <c r="C743" s="35" t="s">
        <v>2991</v>
      </c>
      <c r="D743" s="36">
        <v>104</v>
      </c>
      <c r="E743" s="34" t="s">
        <v>2812</v>
      </c>
      <c r="F743" s="35" t="s">
        <v>2813</v>
      </c>
      <c r="G743" s="42">
        <v>2809.85</v>
      </c>
      <c r="H743" s="37">
        <v>117.08</v>
      </c>
      <c r="I743" s="42">
        <v>2692.77</v>
      </c>
      <c r="J743" s="39" t="s">
        <v>2434</v>
      </c>
      <c r="K743" s="39" t="s">
        <v>553</v>
      </c>
      <c r="L743" s="36">
        <v>22</v>
      </c>
      <c r="M743" s="34" t="s">
        <v>554</v>
      </c>
      <c r="N743" s="34" t="s">
        <v>2269</v>
      </c>
      <c r="O743" s="40" t="str">
        <f t="shared" si="79"/>
        <v>МОНІТОР ТА СИСТЕМНИЙ БЛОК DELL</v>
      </c>
      <c r="P743" s="40" t="s">
        <v>2435</v>
      </c>
      <c r="Q743" s="40" t="e">
        <v>#N/A</v>
      </c>
      <c r="R743" s="40" t="e">
        <v>#N/A</v>
      </c>
      <c r="S743" s="27" t="e">
        <f>VLOOKUP(C743,'Список ТЗ'!$B$2:$B$457,1,FALSE)</f>
        <v>#N/A</v>
      </c>
      <c r="T743" s="27" t="e">
        <f>VLOOKUP(C743,'Список ТЗ'!$B$2:$E$457,2,FALSE)</f>
        <v>#N/A</v>
      </c>
      <c r="U743" s="27" t="e">
        <f>VLOOKUP(C743,'Список ТЗ'!$B$2:$E$457,3,FALSE)</f>
        <v>#N/A</v>
      </c>
      <c r="X743" s="27" t="e">
        <f>VLOOKUP(C743,'Перелік до списання'!$B$2:$B$207,1,FALSE)</f>
        <v>#N/A</v>
      </c>
    </row>
    <row r="744" spans="1:24" ht="21.95" customHeight="1" x14ac:dyDescent="0.2">
      <c r="A744" s="33">
        <v>72597</v>
      </c>
      <c r="B744" s="34" t="s">
        <v>2432</v>
      </c>
      <c r="C744" s="35" t="s">
        <v>2992</v>
      </c>
      <c r="D744" s="36">
        <v>104</v>
      </c>
      <c r="E744" s="34" t="s">
        <v>2812</v>
      </c>
      <c r="F744" s="35" t="s">
        <v>2813</v>
      </c>
      <c r="G744" s="42">
        <v>2809.85</v>
      </c>
      <c r="H744" s="37">
        <v>117.08</v>
      </c>
      <c r="I744" s="42">
        <v>2692.77</v>
      </c>
      <c r="J744" s="39" t="s">
        <v>2434</v>
      </c>
      <c r="K744" s="39" t="s">
        <v>553</v>
      </c>
      <c r="L744" s="36">
        <v>22</v>
      </c>
      <c r="M744" s="34" t="s">
        <v>554</v>
      </c>
      <c r="N744" s="34" t="s">
        <v>2269</v>
      </c>
      <c r="O744" s="40" t="str">
        <f t="shared" si="79"/>
        <v>МОНІТОР ТА СИСТЕМНИЙ БЛОК DELL</v>
      </c>
      <c r="P744" s="40" t="s">
        <v>2435</v>
      </c>
      <c r="Q744" s="40" t="e">
        <v>#N/A</v>
      </c>
      <c r="R744" s="40" t="e">
        <v>#N/A</v>
      </c>
      <c r="S744" s="27" t="e">
        <f>VLOOKUP(C744,'Список ТЗ'!$B$2:$B$457,1,FALSE)</f>
        <v>#N/A</v>
      </c>
      <c r="T744" s="27" t="e">
        <f>VLOOKUP(C744,'Список ТЗ'!$B$2:$E$457,2,FALSE)</f>
        <v>#N/A</v>
      </c>
      <c r="U744" s="27" t="e">
        <f>VLOOKUP(C744,'Список ТЗ'!$B$2:$E$457,3,FALSE)</f>
        <v>#N/A</v>
      </c>
      <c r="X744" s="27" t="e">
        <f>VLOOKUP(C744,'Перелік до списання'!$B$2:$B$207,1,FALSE)</f>
        <v>#N/A</v>
      </c>
    </row>
    <row r="745" spans="1:24" ht="21.95" customHeight="1" x14ac:dyDescent="0.2">
      <c r="A745" s="33">
        <v>72598</v>
      </c>
      <c r="B745" s="34" t="s">
        <v>2432</v>
      </c>
      <c r="C745" s="35" t="s">
        <v>2993</v>
      </c>
      <c r="D745" s="36">
        <v>104</v>
      </c>
      <c r="E745" s="34" t="s">
        <v>2812</v>
      </c>
      <c r="F745" s="35" t="s">
        <v>2813</v>
      </c>
      <c r="G745" s="42">
        <v>2809.85</v>
      </c>
      <c r="H745" s="37">
        <v>117.08</v>
      </c>
      <c r="I745" s="42">
        <v>2692.77</v>
      </c>
      <c r="J745" s="39" t="s">
        <v>2434</v>
      </c>
      <c r="K745" s="39" t="s">
        <v>553</v>
      </c>
      <c r="L745" s="36">
        <v>22</v>
      </c>
      <c r="M745" s="34" t="s">
        <v>554</v>
      </c>
      <c r="N745" s="34" t="s">
        <v>2269</v>
      </c>
      <c r="O745" s="40" t="str">
        <f t="shared" si="79"/>
        <v>МОНІТОР ТА СИСТЕМНИЙ БЛОК DELL</v>
      </c>
      <c r="P745" s="40" t="s">
        <v>2435</v>
      </c>
      <c r="Q745" s="40" t="e">
        <v>#N/A</v>
      </c>
      <c r="R745" s="40" t="e">
        <v>#N/A</v>
      </c>
      <c r="S745" s="27" t="e">
        <f>VLOOKUP(C745,'Список ТЗ'!$B$2:$B$457,1,FALSE)</f>
        <v>#N/A</v>
      </c>
      <c r="T745" s="27" t="e">
        <f>VLOOKUP(C745,'Список ТЗ'!$B$2:$E$457,2,FALSE)</f>
        <v>#N/A</v>
      </c>
      <c r="U745" s="27" t="e">
        <f>VLOOKUP(C745,'Список ТЗ'!$B$2:$E$457,3,FALSE)</f>
        <v>#N/A</v>
      </c>
      <c r="X745" s="27" t="e">
        <f>VLOOKUP(C745,'Перелік до списання'!$B$2:$B$207,1,FALSE)</f>
        <v>#N/A</v>
      </c>
    </row>
    <row r="746" spans="1:24" ht="21.95" customHeight="1" x14ac:dyDescent="0.2">
      <c r="A746" s="33">
        <v>72599</v>
      </c>
      <c r="B746" s="34" t="s">
        <v>2432</v>
      </c>
      <c r="C746" s="35" t="s">
        <v>2994</v>
      </c>
      <c r="D746" s="36">
        <v>104</v>
      </c>
      <c r="E746" s="34" t="s">
        <v>2812</v>
      </c>
      <c r="F746" s="35" t="s">
        <v>2813</v>
      </c>
      <c r="G746" s="42">
        <v>2809.85</v>
      </c>
      <c r="H746" s="37">
        <v>117.08</v>
      </c>
      <c r="I746" s="42">
        <v>2692.77</v>
      </c>
      <c r="J746" s="39" t="s">
        <v>2434</v>
      </c>
      <c r="K746" s="39" t="s">
        <v>553</v>
      </c>
      <c r="L746" s="36">
        <v>22</v>
      </c>
      <c r="M746" s="34" t="s">
        <v>554</v>
      </c>
      <c r="N746" s="34" t="s">
        <v>2269</v>
      </c>
      <c r="O746" s="40" t="str">
        <f t="shared" si="79"/>
        <v>МОНІТОР ТА СИСТЕМНИЙ БЛОК DELL</v>
      </c>
      <c r="P746" s="40" t="s">
        <v>2435</v>
      </c>
      <c r="Q746" s="40" t="e">
        <v>#N/A</v>
      </c>
      <c r="R746" s="40" t="e">
        <v>#N/A</v>
      </c>
      <c r="S746" s="27" t="e">
        <f>VLOOKUP(C746,'Список ТЗ'!$B$2:$B$457,1,FALSE)</f>
        <v>#N/A</v>
      </c>
      <c r="T746" s="27" t="e">
        <f>VLOOKUP(C746,'Список ТЗ'!$B$2:$E$457,2,FALSE)</f>
        <v>#N/A</v>
      </c>
      <c r="U746" s="27" t="e">
        <f>VLOOKUP(C746,'Список ТЗ'!$B$2:$E$457,3,FALSE)</f>
        <v>#N/A</v>
      </c>
      <c r="X746" s="27" t="e">
        <f>VLOOKUP(C746,'Перелік до списання'!$B$2:$B$207,1,FALSE)</f>
        <v>#N/A</v>
      </c>
    </row>
    <row r="747" spans="1:24" ht="21.95" customHeight="1" x14ac:dyDescent="0.2">
      <c r="A747" s="33">
        <v>72600</v>
      </c>
      <c r="B747" s="34" t="s">
        <v>2432</v>
      </c>
      <c r="C747" s="35" t="s">
        <v>2995</v>
      </c>
      <c r="D747" s="36">
        <v>104</v>
      </c>
      <c r="E747" s="34" t="s">
        <v>2812</v>
      </c>
      <c r="F747" s="35" t="s">
        <v>2813</v>
      </c>
      <c r="G747" s="42">
        <v>2809.85</v>
      </c>
      <c r="H747" s="37">
        <v>117.08</v>
      </c>
      <c r="I747" s="42">
        <v>2692.77</v>
      </c>
      <c r="J747" s="39" t="s">
        <v>2434</v>
      </c>
      <c r="K747" s="39" t="s">
        <v>553</v>
      </c>
      <c r="L747" s="36">
        <v>22</v>
      </c>
      <c r="M747" s="34" t="s">
        <v>554</v>
      </c>
      <c r="N747" s="34" t="s">
        <v>2269</v>
      </c>
      <c r="O747" s="40" t="str">
        <f t="shared" si="79"/>
        <v>МОНІТОР ТА СИСТЕМНИЙ БЛОК DELL</v>
      </c>
      <c r="P747" s="40" t="s">
        <v>2435</v>
      </c>
      <c r="Q747" s="40" t="e">
        <v>#N/A</v>
      </c>
      <c r="R747" s="40" t="e">
        <v>#N/A</v>
      </c>
      <c r="S747" s="27" t="e">
        <f>VLOOKUP(C747,'Список ТЗ'!$B$2:$B$457,1,FALSE)</f>
        <v>#N/A</v>
      </c>
      <c r="T747" s="27" t="e">
        <f>VLOOKUP(C747,'Список ТЗ'!$B$2:$E$457,2,FALSE)</f>
        <v>#N/A</v>
      </c>
      <c r="U747" s="27" t="e">
        <f>VLOOKUP(C747,'Список ТЗ'!$B$2:$E$457,3,FALSE)</f>
        <v>#N/A</v>
      </c>
      <c r="X747" s="27" t="e">
        <f>VLOOKUP(C747,'Перелік до списання'!$B$2:$B$207,1,FALSE)</f>
        <v>#N/A</v>
      </c>
    </row>
    <row r="748" spans="1:24" ht="21.95" customHeight="1" x14ac:dyDescent="0.2">
      <c r="A748" s="33">
        <v>72601</v>
      </c>
      <c r="B748" s="34" t="s">
        <v>2432</v>
      </c>
      <c r="C748" s="35" t="s">
        <v>2996</v>
      </c>
      <c r="D748" s="36">
        <v>104</v>
      </c>
      <c r="E748" s="34" t="s">
        <v>2812</v>
      </c>
      <c r="F748" s="35" t="s">
        <v>2813</v>
      </c>
      <c r="G748" s="42">
        <v>2809.85</v>
      </c>
      <c r="H748" s="37">
        <v>117.08</v>
      </c>
      <c r="I748" s="42">
        <v>2692.77</v>
      </c>
      <c r="J748" s="39" t="s">
        <v>2434</v>
      </c>
      <c r="K748" s="39" t="s">
        <v>553</v>
      </c>
      <c r="L748" s="36">
        <v>22</v>
      </c>
      <c r="M748" s="34" t="s">
        <v>554</v>
      </c>
      <c r="N748" s="34" t="s">
        <v>2269</v>
      </c>
      <c r="O748" s="40" t="str">
        <f t="shared" si="79"/>
        <v>МОНІТОР ТА СИСТЕМНИЙ БЛОК DELL</v>
      </c>
      <c r="P748" s="40" t="s">
        <v>2435</v>
      </c>
      <c r="Q748" s="40" t="e">
        <v>#N/A</v>
      </c>
      <c r="R748" s="40" t="e">
        <v>#N/A</v>
      </c>
      <c r="S748" s="27" t="e">
        <f>VLOOKUP(C748,'Список ТЗ'!$B$2:$B$457,1,FALSE)</f>
        <v>#N/A</v>
      </c>
      <c r="T748" s="27" t="e">
        <f>VLOOKUP(C748,'Список ТЗ'!$B$2:$E$457,2,FALSE)</f>
        <v>#N/A</v>
      </c>
      <c r="U748" s="27" t="e">
        <f>VLOOKUP(C748,'Список ТЗ'!$B$2:$E$457,3,FALSE)</f>
        <v>#N/A</v>
      </c>
      <c r="X748" s="27" t="e">
        <f>VLOOKUP(C748,'Перелік до списання'!$B$2:$B$207,1,FALSE)</f>
        <v>#N/A</v>
      </c>
    </row>
    <row r="749" spans="1:24" ht="21.95" customHeight="1" x14ac:dyDescent="0.2">
      <c r="A749" s="33">
        <v>72602</v>
      </c>
      <c r="B749" s="34" t="s">
        <v>2997</v>
      </c>
      <c r="C749" s="35" t="s">
        <v>2998</v>
      </c>
      <c r="D749" s="36">
        <v>104</v>
      </c>
      <c r="E749" s="34" t="s">
        <v>2812</v>
      </c>
      <c r="F749" s="35" t="s">
        <v>2813</v>
      </c>
      <c r="G749" s="42">
        <v>1790.47</v>
      </c>
      <c r="H749" s="41">
        <v>74.599999999999994</v>
      </c>
      <c r="I749" s="42">
        <v>1715.87</v>
      </c>
      <c r="J749" s="39" t="s">
        <v>2999</v>
      </c>
      <c r="K749" s="39" t="s">
        <v>553</v>
      </c>
      <c r="L749" s="36">
        <v>22</v>
      </c>
      <c r="M749" s="34" t="s">
        <v>554</v>
      </c>
      <c r="N749" s="34" t="s">
        <v>2269</v>
      </c>
      <c r="O749" s="40" t="str">
        <f t="shared" si="79"/>
        <v>СИСТЕМНИЙ БЛОК DELL OPTIPLEX 7010SFF</v>
      </c>
      <c r="P749" s="40" t="s">
        <v>3000</v>
      </c>
      <c r="Q749" s="40" t="e">
        <v>#N/A</v>
      </c>
      <c r="R749" s="40" t="e">
        <v>#N/A</v>
      </c>
      <c r="S749" s="27" t="e">
        <f>VLOOKUP(C749,'Список ТЗ'!$B$2:$B$457,1,FALSE)</f>
        <v>#N/A</v>
      </c>
      <c r="T749" s="27" t="e">
        <f>VLOOKUP(C749,'Список ТЗ'!$B$2:$E$457,2,FALSE)</f>
        <v>#N/A</v>
      </c>
      <c r="U749" s="27" t="e">
        <f>VLOOKUP(C749,'Список ТЗ'!$B$2:$E$457,3,FALSE)</f>
        <v>#N/A</v>
      </c>
      <c r="X749" s="27" t="e">
        <f>VLOOKUP(C749,'Перелік до списання'!$B$2:$B$207,1,FALSE)</f>
        <v>#N/A</v>
      </c>
    </row>
    <row r="750" spans="1:24" ht="21.95" customHeight="1" x14ac:dyDescent="0.2">
      <c r="A750" s="33">
        <v>72603</v>
      </c>
      <c r="B750" s="34" t="s">
        <v>2997</v>
      </c>
      <c r="C750" s="35" t="s">
        <v>3001</v>
      </c>
      <c r="D750" s="36">
        <v>104</v>
      </c>
      <c r="E750" s="34" t="s">
        <v>2812</v>
      </c>
      <c r="F750" s="35" t="s">
        <v>2813</v>
      </c>
      <c r="G750" s="42">
        <v>1790.47</v>
      </c>
      <c r="H750" s="41">
        <v>74.599999999999994</v>
      </c>
      <c r="I750" s="42">
        <v>1715.87</v>
      </c>
      <c r="J750" s="39" t="s">
        <v>2999</v>
      </c>
      <c r="K750" s="39" t="s">
        <v>553</v>
      </c>
      <c r="L750" s="36">
        <v>22</v>
      </c>
      <c r="M750" s="34" t="s">
        <v>554</v>
      </c>
      <c r="N750" s="34" t="s">
        <v>2269</v>
      </c>
      <c r="O750" s="40" t="str">
        <f t="shared" si="79"/>
        <v>СИСТЕМНИЙ БЛОК DELL OPTIPLEX 7010SFF</v>
      </c>
      <c r="P750" s="40" t="s">
        <v>3000</v>
      </c>
      <c r="Q750" s="40" t="e">
        <v>#N/A</v>
      </c>
      <c r="R750" s="40" t="e">
        <v>#N/A</v>
      </c>
      <c r="S750" s="27" t="e">
        <f>VLOOKUP(C750,'Список ТЗ'!$B$2:$B$457,1,FALSE)</f>
        <v>#N/A</v>
      </c>
      <c r="T750" s="27" t="e">
        <f>VLOOKUP(C750,'Список ТЗ'!$B$2:$E$457,2,FALSE)</f>
        <v>#N/A</v>
      </c>
      <c r="U750" s="27" t="e">
        <f>VLOOKUP(C750,'Список ТЗ'!$B$2:$E$457,3,FALSE)</f>
        <v>#N/A</v>
      </c>
      <c r="X750" s="27" t="e">
        <f>VLOOKUP(C750,'Перелік до списання'!$B$2:$B$207,1,FALSE)</f>
        <v>#N/A</v>
      </c>
    </row>
    <row r="751" spans="1:24" ht="21.95" customHeight="1" x14ac:dyDescent="0.2">
      <c r="A751" s="33">
        <v>72604</v>
      </c>
      <c r="B751" s="34" t="s">
        <v>2997</v>
      </c>
      <c r="C751" s="35" t="s">
        <v>3002</v>
      </c>
      <c r="D751" s="36">
        <v>104</v>
      </c>
      <c r="E751" s="34" t="s">
        <v>2812</v>
      </c>
      <c r="F751" s="35" t="s">
        <v>2813</v>
      </c>
      <c r="G751" s="42">
        <v>1790.47</v>
      </c>
      <c r="H751" s="41">
        <v>74.599999999999994</v>
      </c>
      <c r="I751" s="42">
        <v>1715.87</v>
      </c>
      <c r="J751" s="39" t="s">
        <v>2999</v>
      </c>
      <c r="K751" s="39" t="s">
        <v>553</v>
      </c>
      <c r="L751" s="36">
        <v>22</v>
      </c>
      <c r="M751" s="34" t="s">
        <v>554</v>
      </c>
      <c r="N751" s="34" t="s">
        <v>2269</v>
      </c>
      <c r="O751" s="40" t="str">
        <f t="shared" si="79"/>
        <v>СИСТЕМНИЙ БЛОК DELL OPTIPLEX 7010SFF</v>
      </c>
      <c r="P751" s="40" t="s">
        <v>3000</v>
      </c>
      <c r="Q751" s="40" t="e">
        <v>#N/A</v>
      </c>
      <c r="R751" s="40" t="e">
        <v>#N/A</v>
      </c>
      <c r="S751" s="27" t="e">
        <f>VLOOKUP(C751,'Список ТЗ'!$B$2:$B$457,1,FALSE)</f>
        <v>#N/A</v>
      </c>
      <c r="T751" s="27" t="e">
        <f>VLOOKUP(C751,'Список ТЗ'!$B$2:$E$457,2,FALSE)</f>
        <v>#N/A</v>
      </c>
      <c r="U751" s="27" t="e">
        <f>VLOOKUP(C751,'Список ТЗ'!$B$2:$E$457,3,FALSE)</f>
        <v>#N/A</v>
      </c>
      <c r="X751" s="27" t="e">
        <f>VLOOKUP(C751,'Перелік до списання'!$B$2:$B$207,1,FALSE)</f>
        <v>#N/A</v>
      </c>
    </row>
    <row r="752" spans="1:24" ht="21.95" customHeight="1" x14ac:dyDescent="0.2">
      <c r="A752" s="33">
        <v>72605</v>
      </c>
      <c r="B752" s="34" t="s">
        <v>2997</v>
      </c>
      <c r="C752" s="35" t="s">
        <v>3003</v>
      </c>
      <c r="D752" s="36">
        <v>104</v>
      </c>
      <c r="E752" s="34" t="s">
        <v>2812</v>
      </c>
      <c r="F752" s="35" t="s">
        <v>2813</v>
      </c>
      <c r="G752" s="42">
        <v>1790.47</v>
      </c>
      <c r="H752" s="41">
        <v>74.599999999999994</v>
      </c>
      <c r="I752" s="42">
        <v>1715.87</v>
      </c>
      <c r="J752" s="39" t="s">
        <v>2999</v>
      </c>
      <c r="K752" s="39" t="s">
        <v>553</v>
      </c>
      <c r="L752" s="36">
        <v>22</v>
      </c>
      <c r="M752" s="34" t="s">
        <v>554</v>
      </c>
      <c r="N752" s="34" t="s">
        <v>2269</v>
      </c>
      <c r="O752" s="40" t="str">
        <f t="shared" si="79"/>
        <v>СИСТЕМНИЙ БЛОК DELL OPTIPLEX 7010SFF</v>
      </c>
      <c r="P752" s="40" t="s">
        <v>3000</v>
      </c>
      <c r="Q752" s="40" t="e">
        <v>#N/A</v>
      </c>
      <c r="R752" s="40" t="e">
        <v>#N/A</v>
      </c>
      <c r="S752" s="27" t="e">
        <f>VLOOKUP(C752,'Список ТЗ'!$B$2:$B$457,1,FALSE)</f>
        <v>#N/A</v>
      </c>
      <c r="T752" s="27" t="e">
        <f>VLOOKUP(C752,'Список ТЗ'!$B$2:$E$457,2,FALSE)</f>
        <v>#N/A</v>
      </c>
      <c r="U752" s="27" t="e">
        <f>VLOOKUP(C752,'Список ТЗ'!$B$2:$E$457,3,FALSE)</f>
        <v>#N/A</v>
      </c>
      <c r="X752" s="27" t="e">
        <f>VLOOKUP(C752,'Перелік до списання'!$B$2:$B$207,1,FALSE)</f>
        <v>#N/A</v>
      </c>
    </row>
    <row r="753" spans="1:24" ht="21.95" customHeight="1" x14ac:dyDescent="0.2">
      <c r="A753" s="33">
        <v>72606</v>
      </c>
      <c r="B753" s="34" t="s">
        <v>2997</v>
      </c>
      <c r="C753" s="35" t="s">
        <v>3004</v>
      </c>
      <c r="D753" s="36">
        <v>104</v>
      </c>
      <c r="E753" s="34" t="s">
        <v>2812</v>
      </c>
      <c r="F753" s="35" t="s">
        <v>2813</v>
      </c>
      <c r="G753" s="42">
        <v>1790.47</v>
      </c>
      <c r="H753" s="41">
        <v>74.599999999999994</v>
      </c>
      <c r="I753" s="42">
        <v>1715.87</v>
      </c>
      <c r="J753" s="39" t="s">
        <v>2999</v>
      </c>
      <c r="K753" s="39" t="s">
        <v>553</v>
      </c>
      <c r="L753" s="36">
        <v>22</v>
      </c>
      <c r="M753" s="34" t="s">
        <v>554</v>
      </c>
      <c r="N753" s="34" t="s">
        <v>2269</v>
      </c>
      <c r="O753" s="40" t="str">
        <f t="shared" si="79"/>
        <v>СИСТЕМНИЙ БЛОК DELL OPTIPLEX 7010SFF</v>
      </c>
      <c r="P753" s="40" t="s">
        <v>3000</v>
      </c>
      <c r="Q753" s="40" t="e">
        <v>#N/A</v>
      </c>
      <c r="R753" s="40" t="e">
        <v>#N/A</v>
      </c>
      <c r="S753" s="27" t="e">
        <f>VLOOKUP(C753,'Список ТЗ'!$B$2:$B$457,1,FALSE)</f>
        <v>#N/A</v>
      </c>
      <c r="T753" s="27" t="e">
        <f>VLOOKUP(C753,'Список ТЗ'!$B$2:$E$457,2,FALSE)</f>
        <v>#N/A</v>
      </c>
      <c r="U753" s="27" t="e">
        <f>VLOOKUP(C753,'Список ТЗ'!$B$2:$E$457,3,FALSE)</f>
        <v>#N/A</v>
      </c>
      <c r="X753" s="27" t="e">
        <f>VLOOKUP(C753,'Перелік до списання'!$B$2:$B$207,1,FALSE)</f>
        <v>#N/A</v>
      </c>
    </row>
    <row r="754" spans="1:24" ht="21.95" customHeight="1" x14ac:dyDescent="0.2">
      <c r="A754" s="33">
        <v>72607</v>
      </c>
      <c r="B754" s="34" t="s">
        <v>2997</v>
      </c>
      <c r="C754" s="35" t="s">
        <v>3005</v>
      </c>
      <c r="D754" s="36">
        <v>104</v>
      </c>
      <c r="E754" s="34" t="s">
        <v>2812</v>
      </c>
      <c r="F754" s="35" t="s">
        <v>2813</v>
      </c>
      <c r="G754" s="42">
        <v>1790.47</v>
      </c>
      <c r="H754" s="41">
        <v>74.599999999999994</v>
      </c>
      <c r="I754" s="42">
        <v>1715.87</v>
      </c>
      <c r="J754" s="39" t="s">
        <v>2999</v>
      </c>
      <c r="K754" s="39" t="s">
        <v>553</v>
      </c>
      <c r="L754" s="36">
        <v>22</v>
      </c>
      <c r="M754" s="34" t="s">
        <v>554</v>
      </c>
      <c r="N754" s="34" t="s">
        <v>2269</v>
      </c>
      <c r="O754" s="40" t="str">
        <f t="shared" si="79"/>
        <v>СИСТЕМНИЙ БЛОК DELL OPTIPLEX 7010SFF</v>
      </c>
      <c r="P754" s="40" t="s">
        <v>3000</v>
      </c>
      <c r="Q754" s="40" t="e">
        <v>#N/A</v>
      </c>
      <c r="R754" s="40" t="e">
        <v>#N/A</v>
      </c>
      <c r="S754" s="27" t="e">
        <f>VLOOKUP(C754,'Список ТЗ'!$B$2:$B$457,1,FALSE)</f>
        <v>#N/A</v>
      </c>
      <c r="T754" s="27" t="e">
        <f>VLOOKUP(C754,'Список ТЗ'!$B$2:$E$457,2,FALSE)</f>
        <v>#N/A</v>
      </c>
      <c r="U754" s="27" t="e">
        <f>VLOOKUP(C754,'Список ТЗ'!$B$2:$E$457,3,FALSE)</f>
        <v>#N/A</v>
      </c>
      <c r="X754" s="27" t="e">
        <f>VLOOKUP(C754,'Перелік до списання'!$B$2:$B$207,1,FALSE)</f>
        <v>#N/A</v>
      </c>
    </row>
    <row r="755" spans="1:24" ht="21.95" customHeight="1" x14ac:dyDescent="0.2">
      <c r="A755" s="33">
        <v>72608</v>
      </c>
      <c r="B755" s="34" t="s">
        <v>2238</v>
      </c>
      <c r="C755" s="35" t="s">
        <v>3006</v>
      </c>
      <c r="D755" s="36">
        <v>104</v>
      </c>
      <c r="E755" s="34" t="s">
        <v>2812</v>
      </c>
      <c r="F755" s="35" t="s">
        <v>2813</v>
      </c>
      <c r="G755" s="42">
        <v>2344.13</v>
      </c>
      <c r="H755" s="37">
        <v>39.07</v>
      </c>
      <c r="I755" s="42">
        <v>2305.06</v>
      </c>
      <c r="J755" s="39" t="s">
        <v>2240</v>
      </c>
      <c r="K755" s="39" t="s">
        <v>553</v>
      </c>
      <c r="L755" s="36">
        <v>58</v>
      </c>
      <c r="M755" s="34" t="s">
        <v>554</v>
      </c>
      <c r="N755" s="34" t="s">
        <v>2241</v>
      </c>
      <c r="O755" s="40" t="str">
        <f t="shared" si="79"/>
        <v>КОНДИЦІОНЕР BSQ-09H N1</v>
      </c>
      <c r="P755" s="40" t="s">
        <v>2242</v>
      </c>
      <c r="Q755" s="40" t="e">
        <v>#N/A</v>
      </c>
      <c r="R755" s="40" t="e">
        <v>#N/A</v>
      </c>
      <c r="S755" s="27" t="e">
        <f>VLOOKUP(C755,'Список ТЗ'!$B$2:$B$457,1,FALSE)</f>
        <v>#N/A</v>
      </c>
      <c r="T755" s="27" t="e">
        <f>VLOOKUP(C755,'Список ТЗ'!$B$2:$E$457,2,FALSE)</f>
        <v>#N/A</v>
      </c>
      <c r="U755" s="27" t="e">
        <f>VLOOKUP(C755,'Список ТЗ'!$B$2:$E$457,3,FALSE)</f>
        <v>#N/A</v>
      </c>
      <c r="X755" s="27" t="e">
        <f>VLOOKUP(C755,'Перелік до списання'!$B$2:$B$207,1,FALSE)</f>
        <v>#N/A</v>
      </c>
    </row>
    <row r="756" spans="1:24" ht="21.95" customHeight="1" x14ac:dyDescent="0.2">
      <c r="A756" s="33">
        <v>72609</v>
      </c>
      <c r="B756" s="34" t="s">
        <v>2906</v>
      </c>
      <c r="C756" s="35" t="s">
        <v>3007</v>
      </c>
      <c r="D756" s="36">
        <v>104</v>
      </c>
      <c r="E756" s="34" t="s">
        <v>2812</v>
      </c>
      <c r="F756" s="35" t="s">
        <v>2813</v>
      </c>
      <c r="G756" s="37">
        <v>94.85</v>
      </c>
      <c r="H756" s="37">
        <v>1.58</v>
      </c>
      <c r="I756" s="37">
        <v>93.27</v>
      </c>
      <c r="J756" s="39" t="s">
        <v>2904</v>
      </c>
      <c r="K756" s="39" t="s">
        <v>553</v>
      </c>
      <c r="L756" s="36">
        <v>58</v>
      </c>
      <c r="M756" s="34" t="s">
        <v>554</v>
      </c>
      <c r="N756" s="34" t="s">
        <v>2269</v>
      </c>
      <c r="O756" s="40" t="str">
        <f t="shared" si="79"/>
        <v>Компьютер Системний блок Pentium dul-core</v>
      </c>
      <c r="P756" s="40" t="s">
        <v>2908</v>
      </c>
      <c r="Q756" s="40" t="e">
        <v>#N/A</v>
      </c>
      <c r="R756" s="40" t="e">
        <v>#N/A</v>
      </c>
      <c r="S756" s="27" t="e">
        <f>VLOOKUP(C756,'Список ТЗ'!$B$2:$B$457,1,FALSE)</f>
        <v>#N/A</v>
      </c>
      <c r="T756" s="27" t="e">
        <f>VLOOKUP(C756,'Список ТЗ'!$B$2:$E$457,2,FALSE)</f>
        <v>#N/A</v>
      </c>
      <c r="U756" s="27" t="e">
        <f>VLOOKUP(C756,'Список ТЗ'!$B$2:$E$457,3,FALSE)</f>
        <v>#N/A</v>
      </c>
      <c r="X756" s="27" t="e">
        <f>VLOOKUP(C756,'Перелік до списання'!$B$2:$B$207,1,FALSE)</f>
        <v>#N/A</v>
      </c>
    </row>
    <row r="757" spans="1:24" ht="33" customHeight="1" x14ac:dyDescent="0.2">
      <c r="A757" s="33">
        <v>72610</v>
      </c>
      <c r="B757" s="34" t="s">
        <v>3008</v>
      </c>
      <c r="C757" s="35" t="s">
        <v>3009</v>
      </c>
      <c r="D757" s="36">
        <v>104</v>
      </c>
      <c r="E757" s="34" t="s">
        <v>2812</v>
      </c>
      <c r="F757" s="35" t="s">
        <v>2813</v>
      </c>
      <c r="G757" s="37">
        <v>176.29</v>
      </c>
      <c r="H757" s="37">
        <v>2.94</v>
      </c>
      <c r="I757" s="37">
        <v>173.35</v>
      </c>
      <c r="J757" s="39" t="s">
        <v>2904</v>
      </c>
      <c r="K757" s="39" t="s">
        <v>553</v>
      </c>
      <c r="L757" s="36">
        <v>58</v>
      </c>
      <c r="M757" s="34" t="s">
        <v>554</v>
      </c>
      <c r="N757" s="34" t="s">
        <v>2269</v>
      </c>
      <c r="O757" s="40" t="str">
        <f t="shared" si="79"/>
        <v>Контролер IC-206 для друкування з емуляцією PC-06</v>
      </c>
      <c r="P757" s="40" t="s">
        <v>3010</v>
      </c>
      <c r="Q757" s="40" t="e">
        <v>#N/A</v>
      </c>
      <c r="R757" s="40" t="e">
        <v>#N/A</v>
      </c>
      <c r="S757" s="27" t="e">
        <f>VLOOKUP(C757,'Список ТЗ'!$B$2:$B$457,1,FALSE)</f>
        <v>#N/A</v>
      </c>
      <c r="T757" s="27" t="e">
        <f>VLOOKUP(C757,'Список ТЗ'!$B$2:$E$457,2,FALSE)</f>
        <v>#N/A</v>
      </c>
      <c r="U757" s="27" t="e">
        <f>VLOOKUP(C757,'Список ТЗ'!$B$2:$E$457,3,FALSE)</f>
        <v>#N/A</v>
      </c>
      <c r="X757" s="27" t="e">
        <f>VLOOKUP(C757,'Перелік до списання'!$B$2:$B$207,1,FALSE)</f>
        <v>#N/A</v>
      </c>
    </row>
    <row r="758" spans="1:24" ht="21.95" customHeight="1" x14ac:dyDescent="0.2">
      <c r="A758" s="33">
        <v>72611</v>
      </c>
      <c r="B758" s="34" t="s">
        <v>3011</v>
      </c>
      <c r="C758" s="35" t="s">
        <v>3012</v>
      </c>
      <c r="D758" s="36">
        <v>104</v>
      </c>
      <c r="E758" s="34" t="s">
        <v>2812</v>
      </c>
      <c r="F758" s="35" t="s">
        <v>2813</v>
      </c>
      <c r="G758" s="37">
        <v>84.55</v>
      </c>
      <c r="H758" s="37">
        <v>1.41</v>
      </c>
      <c r="I758" s="37">
        <v>83.14</v>
      </c>
      <c r="J758" s="39" t="s">
        <v>3013</v>
      </c>
      <c r="K758" s="39" t="s">
        <v>553</v>
      </c>
      <c r="L758" s="36">
        <v>58</v>
      </c>
      <c r="M758" s="34" t="s">
        <v>554</v>
      </c>
      <c r="N758" s="34" t="s">
        <v>2269</v>
      </c>
      <c r="O758" s="40" t="str">
        <f t="shared" si="79"/>
        <v>Компьютер Системний блок Celeron</v>
      </c>
      <c r="P758" s="40" t="s">
        <v>3014</v>
      </c>
      <c r="Q758" s="40" t="e">
        <v>#N/A</v>
      </c>
      <c r="R758" s="40" t="e">
        <v>#N/A</v>
      </c>
      <c r="S758" s="27" t="e">
        <f>VLOOKUP(C758,'Список ТЗ'!$B$2:$B$457,1,FALSE)</f>
        <v>#N/A</v>
      </c>
      <c r="T758" s="27" t="e">
        <f>VLOOKUP(C758,'Список ТЗ'!$B$2:$E$457,2,FALSE)</f>
        <v>#N/A</v>
      </c>
      <c r="U758" s="27" t="e">
        <f>VLOOKUP(C758,'Список ТЗ'!$B$2:$E$457,3,FALSE)</f>
        <v>#N/A</v>
      </c>
      <c r="X758" s="27" t="e">
        <f>VLOOKUP(C758,'Перелік до списання'!$B$2:$B$207,1,FALSE)</f>
        <v>#N/A</v>
      </c>
    </row>
    <row r="759" spans="1:24" ht="21.95" customHeight="1" x14ac:dyDescent="0.2">
      <c r="A759" s="33">
        <v>72612</v>
      </c>
      <c r="B759" s="34" t="s">
        <v>3015</v>
      </c>
      <c r="C759" s="35" t="s">
        <v>3016</v>
      </c>
      <c r="D759" s="36">
        <v>104</v>
      </c>
      <c r="E759" s="34" t="s">
        <v>2812</v>
      </c>
      <c r="F759" s="35" t="s">
        <v>2813</v>
      </c>
      <c r="G759" s="37">
        <v>65.87</v>
      </c>
      <c r="H759" s="41">
        <v>1.1000000000000001</v>
      </c>
      <c r="I759" s="37">
        <v>64.77</v>
      </c>
      <c r="J759" s="39" t="s">
        <v>3017</v>
      </c>
      <c r="K759" s="39" t="s">
        <v>553</v>
      </c>
      <c r="L759" s="36">
        <v>58</v>
      </c>
      <c r="M759" s="34" t="s">
        <v>554</v>
      </c>
      <c r="N759" s="34" t="s">
        <v>2269</v>
      </c>
      <c r="O759" s="40" t="str">
        <f t="shared" si="79"/>
        <v>Принтер лазерный - HP LaserJet 1200</v>
      </c>
      <c r="P759" s="40" t="s">
        <v>3018</v>
      </c>
      <c r="Q759" s="40" t="e">
        <v>#N/A</v>
      </c>
      <c r="R759" s="40" t="e">
        <v>#N/A</v>
      </c>
      <c r="S759" s="27" t="e">
        <f>VLOOKUP(C759,'Список ТЗ'!$B$2:$B$457,1,FALSE)</f>
        <v>#N/A</v>
      </c>
      <c r="T759" s="27" t="e">
        <f>VLOOKUP(C759,'Список ТЗ'!$B$2:$E$457,2,FALSE)</f>
        <v>#N/A</v>
      </c>
      <c r="U759" s="27" t="e">
        <f>VLOOKUP(C759,'Список ТЗ'!$B$2:$E$457,3,FALSE)</f>
        <v>#N/A</v>
      </c>
      <c r="X759" s="27" t="e">
        <f>VLOOKUP(C759,'Перелік до списання'!$B$2:$B$207,1,FALSE)</f>
        <v>#N/A</v>
      </c>
    </row>
    <row r="760" spans="1:24" ht="21.95" customHeight="1" x14ac:dyDescent="0.2">
      <c r="A760" s="33">
        <v>72613</v>
      </c>
      <c r="B760" s="34" t="s">
        <v>3019</v>
      </c>
      <c r="C760" s="35" t="s">
        <v>3020</v>
      </c>
      <c r="D760" s="36">
        <v>104</v>
      </c>
      <c r="E760" s="34" t="s">
        <v>2812</v>
      </c>
      <c r="F760" s="35" t="s">
        <v>2813</v>
      </c>
      <c r="G760" s="37">
        <v>397.62</v>
      </c>
      <c r="H760" s="37">
        <v>6.63</v>
      </c>
      <c r="I760" s="37">
        <v>390.99</v>
      </c>
      <c r="J760" s="39" t="s">
        <v>3021</v>
      </c>
      <c r="K760" s="39" t="s">
        <v>553</v>
      </c>
      <c r="L760" s="36">
        <v>58</v>
      </c>
      <c r="M760" s="34" t="s">
        <v>554</v>
      </c>
      <c r="N760" s="34" t="s">
        <v>2269</v>
      </c>
      <c r="O760" s="40" t="str">
        <f t="shared" si="79"/>
        <v>Принтер лазерный - HP LaserJet 4100 TN</v>
      </c>
      <c r="P760" s="40" t="s">
        <v>3022</v>
      </c>
      <c r="Q760" s="40" t="e">
        <v>#N/A</v>
      </c>
      <c r="R760" s="40" t="e">
        <v>#N/A</v>
      </c>
      <c r="S760" s="27" t="e">
        <f>VLOOKUP(C760,'Список ТЗ'!$B$2:$B$457,1,FALSE)</f>
        <v>#N/A</v>
      </c>
      <c r="T760" s="27" t="e">
        <f>VLOOKUP(C760,'Список ТЗ'!$B$2:$E$457,2,FALSE)</f>
        <v>#N/A</v>
      </c>
      <c r="U760" s="27" t="e">
        <f>VLOOKUP(C760,'Список ТЗ'!$B$2:$E$457,3,FALSE)</f>
        <v>#N/A</v>
      </c>
      <c r="X760" s="27" t="e">
        <f>VLOOKUP(C760,'Перелік до списання'!$B$2:$B$207,1,FALSE)</f>
        <v>#N/A</v>
      </c>
    </row>
    <row r="761" spans="1:24" ht="66.95" customHeight="1" x14ac:dyDescent="0.2">
      <c r="A761" s="33">
        <v>72614</v>
      </c>
      <c r="B761" s="34" t="s">
        <v>3023</v>
      </c>
      <c r="C761" s="35" t="s">
        <v>3024</v>
      </c>
      <c r="D761" s="36">
        <v>104</v>
      </c>
      <c r="E761" s="34" t="s">
        <v>2812</v>
      </c>
      <c r="F761" s="35" t="s">
        <v>2813</v>
      </c>
      <c r="G761" s="37">
        <v>158.63</v>
      </c>
      <c r="H761" s="37">
        <v>2.64</v>
      </c>
      <c r="I761" s="37">
        <v>155.99</v>
      </c>
      <c r="J761" s="39" t="s">
        <v>3025</v>
      </c>
      <c r="K761" s="39" t="s">
        <v>553</v>
      </c>
      <c r="L761" s="36">
        <v>58</v>
      </c>
      <c r="M761" s="34" t="s">
        <v>554</v>
      </c>
      <c r="N761" s="34" t="s">
        <v>2269</v>
      </c>
      <c r="O761" s="40" t="str">
        <f t="shared" si="79"/>
        <v>Компьютер X-Game 430/E2160/MB4/R4B2/FDDB/HDDS SATA/DVDRW/sb/lan/VM4/350W/Samsung 19"SyncMaster TFT</v>
      </c>
      <c r="P761" s="40" t="s">
        <v>3026</v>
      </c>
      <c r="Q761" s="40" t="e">
        <v>#N/A</v>
      </c>
      <c r="R761" s="40" t="e">
        <v>#N/A</v>
      </c>
      <c r="S761" s="27" t="e">
        <f>VLOOKUP(C761,'Список ТЗ'!$B$2:$B$457,1,FALSE)</f>
        <v>#N/A</v>
      </c>
      <c r="T761" s="27" t="e">
        <f>VLOOKUP(C761,'Список ТЗ'!$B$2:$E$457,2,FALSE)</f>
        <v>#N/A</v>
      </c>
      <c r="U761" s="27" t="e">
        <f>VLOOKUP(C761,'Список ТЗ'!$B$2:$E$457,3,FALSE)</f>
        <v>#N/A</v>
      </c>
      <c r="X761" s="27" t="e">
        <f>VLOOKUP(C761,'Перелік до списання'!$B$2:$B$207,1,FALSE)</f>
        <v>#N/A</v>
      </c>
    </row>
    <row r="762" spans="1:24" ht="56.1" customHeight="1" x14ac:dyDescent="0.2">
      <c r="A762" s="33">
        <v>72615</v>
      </c>
      <c r="B762" s="34" t="s">
        <v>3027</v>
      </c>
      <c r="C762" s="35" t="s">
        <v>3028</v>
      </c>
      <c r="D762" s="36">
        <v>104</v>
      </c>
      <c r="E762" s="34" t="s">
        <v>2812</v>
      </c>
      <c r="F762" s="35" t="s">
        <v>2813</v>
      </c>
      <c r="G762" s="37">
        <v>96.65</v>
      </c>
      <c r="H762" s="37">
        <v>1.61</v>
      </c>
      <c r="I762" s="37">
        <v>95.04</v>
      </c>
      <c r="J762" s="39" t="s">
        <v>3029</v>
      </c>
      <c r="K762" s="39" t="s">
        <v>553</v>
      </c>
      <c r="L762" s="36">
        <v>58</v>
      </c>
      <c r="M762" s="34" t="s">
        <v>554</v>
      </c>
      <c r="N762" s="34" t="s">
        <v>2269</v>
      </c>
      <c r="O762" s="40" t="str">
        <f t="shared" si="79"/>
        <v>Компьютер Celeron 430 BOX (18/800/512/Seagate 80.0 Gb 7200(8Mb кеш)/DVDRW Sony NEC ND-7170</v>
      </c>
      <c r="P762" s="40" t="s">
        <v>3030</v>
      </c>
      <c r="Q762" s="40" t="e">
        <v>#N/A</v>
      </c>
      <c r="R762" s="40" t="e">
        <v>#N/A</v>
      </c>
      <c r="S762" s="27" t="e">
        <f>VLOOKUP(C762,'Список ТЗ'!$B$2:$B$457,1,FALSE)</f>
        <v>#N/A</v>
      </c>
      <c r="T762" s="27" t="e">
        <f>VLOOKUP(C762,'Список ТЗ'!$B$2:$E$457,2,FALSE)</f>
        <v>#N/A</v>
      </c>
      <c r="U762" s="27" t="e">
        <f>VLOOKUP(C762,'Список ТЗ'!$B$2:$E$457,3,FALSE)</f>
        <v>#N/A</v>
      </c>
      <c r="X762" s="27" t="e">
        <f>VLOOKUP(C762,'Перелік до списання'!$B$2:$B$207,1,FALSE)</f>
        <v>#N/A</v>
      </c>
    </row>
    <row r="763" spans="1:24" ht="33" customHeight="1" x14ac:dyDescent="0.2">
      <c r="A763" s="33">
        <v>72616</v>
      </c>
      <c r="B763" s="34" t="s">
        <v>3031</v>
      </c>
      <c r="C763" s="35" t="s">
        <v>3032</v>
      </c>
      <c r="D763" s="36">
        <v>104</v>
      </c>
      <c r="E763" s="34" t="s">
        <v>2812</v>
      </c>
      <c r="F763" s="35" t="s">
        <v>2813</v>
      </c>
      <c r="G763" s="41">
        <v>46.5</v>
      </c>
      <c r="H763" s="37">
        <v>1.94</v>
      </c>
      <c r="I763" s="37">
        <v>44.56</v>
      </c>
      <c r="J763" s="39" t="s">
        <v>3033</v>
      </c>
      <c r="K763" s="39" t="s">
        <v>553</v>
      </c>
      <c r="L763" s="36">
        <v>22</v>
      </c>
      <c r="M763" s="34" t="s">
        <v>554</v>
      </c>
      <c r="N763" s="34" t="s">
        <v>2269</v>
      </c>
      <c r="O763" s="40" t="str">
        <f t="shared" si="79"/>
        <v>Принтер лазерный - HP LaserJet 1300 F4,19 стр/мин</v>
      </c>
      <c r="P763" s="40" t="s">
        <v>3034</v>
      </c>
      <c r="Q763" s="40" t="e">
        <v>#N/A</v>
      </c>
      <c r="R763" s="40" t="e">
        <v>#N/A</v>
      </c>
      <c r="S763" s="27" t="e">
        <f>VLOOKUP(C763,'Список ТЗ'!$B$2:$B$457,1,FALSE)</f>
        <v>#N/A</v>
      </c>
      <c r="T763" s="27" t="e">
        <f>VLOOKUP(C763,'Список ТЗ'!$B$2:$E$457,2,FALSE)</f>
        <v>#N/A</v>
      </c>
      <c r="U763" s="27" t="e">
        <f>VLOOKUP(C763,'Список ТЗ'!$B$2:$E$457,3,FALSE)</f>
        <v>#N/A</v>
      </c>
      <c r="X763" s="27" t="e">
        <f>VLOOKUP(C763,'Перелік до списання'!$B$2:$B$207,1,FALSE)</f>
        <v>#N/A</v>
      </c>
    </row>
    <row r="764" spans="1:24" ht="21.95" customHeight="1" x14ac:dyDescent="0.2">
      <c r="A764" s="33">
        <v>72617</v>
      </c>
      <c r="B764" s="34" t="s">
        <v>3015</v>
      </c>
      <c r="C764" s="35" t="s">
        <v>3035</v>
      </c>
      <c r="D764" s="36">
        <v>104</v>
      </c>
      <c r="E764" s="34" t="s">
        <v>2812</v>
      </c>
      <c r="F764" s="35" t="s">
        <v>2813</v>
      </c>
      <c r="G764" s="37">
        <v>65.87</v>
      </c>
      <c r="H764" s="37">
        <v>2.74</v>
      </c>
      <c r="I764" s="37">
        <v>63.13</v>
      </c>
      <c r="J764" s="39" t="s">
        <v>3036</v>
      </c>
      <c r="K764" s="39" t="s">
        <v>553</v>
      </c>
      <c r="L764" s="36">
        <v>22</v>
      </c>
      <c r="M764" s="34" t="s">
        <v>554</v>
      </c>
      <c r="N764" s="34" t="s">
        <v>2269</v>
      </c>
      <c r="O764" s="40" t="str">
        <f t="shared" si="79"/>
        <v>Принтер лазерный - HP LaserJet 1200</v>
      </c>
      <c r="P764" s="40" t="s">
        <v>3018</v>
      </c>
      <c r="Q764" s="40" t="e">
        <v>#N/A</v>
      </c>
      <c r="R764" s="40" t="e">
        <v>#N/A</v>
      </c>
      <c r="S764" s="27" t="e">
        <f>VLOOKUP(C764,'Список ТЗ'!$B$2:$B$457,1,FALSE)</f>
        <v>#N/A</v>
      </c>
      <c r="T764" s="27" t="e">
        <f>VLOOKUP(C764,'Список ТЗ'!$B$2:$E$457,2,FALSE)</f>
        <v>#N/A</v>
      </c>
      <c r="U764" s="27" t="e">
        <f>VLOOKUP(C764,'Список ТЗ'!$B$2:$E$457,3,FALSE)</f>
        <v>#N/A</v>
      </c>
      <c r="X764" s="27" t="e">
        <f>VLOOKUP(C764,'Перелік до списання'!$B$2:$B$207,1,FALSE)</f>
        <v>#N/A</v>
      </c>
    </row>
    <row r="765" spans="1:24" ht="21.95" customHeight="1" x14ac:dyDescent="0.2">
      <c r="A765" s="33">
        <v>72618</v>
      </c>
      <c r="B765" s="34" t="s">
        <v>3037</v>
      </c>
      <c r="C765" s="35" t="s">
        <v>3038</v>
      </c>
      <c r="D765" s="36">
        <v>104</v>
      </c>
      <c r="E765" s="34" t="s">
        <v>2812</v>
      </c>
      <c r="F765" s="35" t="s">
        <v>2813</v>
      </c>
      <c r="G765" s="41">
        <v>77.5</v>
      </c>
      <c r="H765" s="37">
        <v>3.23</v>
      </c>
      <c r="I765" s="37">
        <v>74.27</v>
      </c>
      <c r="J765" s="39" t="s">
        <v>3039</v>
      </c>
      <c r="K765" s="39" t="s">
        <v>553</v>
      </c>
      <c r="L765" s="36">
        <v>22</v>
      </c>
      <c r="M765" s="34" t="s">
        <v>554</v>
      </c>
      <c r="N765" s="34" t="s">
        <v>2269</v>
      </c>
      <c r="O765" s="40" t="str">
        <f t="shared" si="79"/>
        <v>Принтер лазерный - HP LaserJet 1320</v>
      </c>
      <c r="P765" s="40" t="s">
        <v>3040</v>
      </c>
      <c r="Q765" s="40" t="e">
        <v>#N/A</v>
      </c>
      <c r="R765" s="40" t="e">
        <v>#N/A</v>
      </c>
      <c r="S765" s="27" t="e">
        <f>VLOOKUP(C765,'Список ТЗ'!$B$2:$B$457,1,FALSE)</f>
        <v>#N/A</v>
      </c>
      <c r="T765" s="27" t="e">
        <f>VLOOKUP(C765,'Список ТЗ'!$B$2:$E$457,2,FALSE)</f>
        <v>#N/A</v>
      </c>
      <c r="U765" s="27" t="e">
        <f>VLOOKUP(C765,'Список ТЗ'!$B$2:$E$457,3,FALSE)</f>
        <v>#N/A</v>
      </c>
      <c r="X765" s="27" t="e">
        <f>VLOOKUP(C765,'Перелік до списання'!$B$2:$B$207,1,FALSE)</f>
        <v>#N/A</v>
      </c>
    </row>
    <row r="766" spans="1:24" ht="21.95" customHeight="1" x14ac:dyDescent="0.2">
      <c r="A766" s="33">
        <v>72619</v>
      </c>
      <c r="B766" s="34" t="s">
        <v>3041</v>
      </c>
      <c r="C766" s="35" t="s">
        <v>3042</v>
      </c>
      <c r="D766" s="36">
        <v>104</v>
      </c>
      <c r="E766" s="34" t="s">
        <v>2812</v>
      </c>
      <c r="F766" s="35" t="s">
        <v>2813</v>
      </c>
      <c r="G766" s="37">
        <v>103.52</v>
      </c>
      <c r="H766" s="37">
        <v>4.3099999999999996</v>
      </c>
      <c r="I766" s="37">
        <v>99.21</v>
      </c>
      <c r="J766" s="39" t="s">
        <v>3043</v>
      </c>
      <c r="K766" s="39" t="s">
        <v>553</v>
      </c>
      <c r="L766" s="36">
        <v>22</v>
      </c>
      <c r="M766" s="34" t="s">
        <v>554</v>
      </c>
      <c r="N766" s="34" t="s">
        <v>2269</v>
      </c>
      <c r="O766" s="40" t="str">
        <f t="shared" si="79"/>
        <v>Принтер лазерный - HP LaserJet 3020 МФУ</v>
      </c>
      <c r="P766" s="40" t="s">
        <v>3044</v>
      </c>
      <c r="Q766" s="40" t="e">
        <v>#N/A</v>
      </c>
      <c r="R766" s="40" t="e">
        <v>#N/A</v>
      </c>
      <c r="S766" s="27" t="e">
        <f>VLOOKUP(C766,'Список ТЗ'!$B$2:$B$457,1,FALSE)</f>
        <v>#N/A</v>
      </c>
      <c r="T766" s="27" t="e">
        <f>VLOOKUP(C766,'Список ТЗ'!$B$2:$E$457,2,FALSE)</f>
        <v>#N/A</v>
      </c>
      <c r="U766" s="27" t="e">
        <f>VLOOKUP(C766,'Список ТЗ'!$B$2:$E$457,3,FALSE)</f>
        <v>#N/A</v>
      </c>
      <c r="X766" s="27" t="e">
        <f>VLOOKUP(C766,'Перелік до списання'!$B$2:$B$207,1,FALSE)</f>
        <v>#N/A</v>
      </c>
    </row>
    <row r="767" spans="1:24" ht="21.95" customHeight="1" x14ac:dyDescent="0.2">
      <c r="A767" s="33">
        <v>72620</v>
      </c>
      <c r="B767" s="34" t="s">
        <v>3045</v>
      </c>
      <c r="C767" s="35" t="s">
        <v>3046</v>
      </c>
      <c r="D767" s="36">
        <v>104</v>
      </c>
      <c r="E767" s="34" t="s">
        <v>2812</v>
      </c>
      <c r="F767" s="35" t="s">
        <v>2813</v>
      </c>
      <c r="G767" s="37">
        <v>45.73</v>
      </c>
      <c r="H767" s="37">
        <v>1.91</v>
      </c>
      <c r="I767" s="37">
        <v>43.82</v>
      </c>
      <c r="J767" s="39" t="s">
        <v>3047</v>
      </c>
      <c r="K767" s="39" t="s">
        <v>553</v>
      </c>
      <c r="L767" s="36">
        <v>22</v>
      </c>
      <c r="M767" s="34" t="s">
        <v>554</v>
      </c>
      <c r="N767" s="34" t="s">
        <v>2269</v>
      </c>
      <c r="O767" s="40" t="str">
        <f t="shared" si="79"/>
        <v>Принтер лазерный - Canon LBP 810</v>
      </c>
      <c r="P767" s="40" t="s">
        <v>3048</v>
      </c>
      <c r="Q767" s="40" t="e">
        <v>#N/A</v>
      </c>
      <c r="R767" s="40" t="e">
        <v>#N/A</v>
      </c>
      <c r="S767" s="27" t="e">
        <f>VLOOKUP(C767,'Список ТЗ'!$B$2:$B$457,1,FALSE)</f>
        <v>#N/A</v>
      </c>
      <c r="T767" s="27" t="e">
        <f>VLOOKUP(C767,'Список ТЗ'!$B$2:$E$457,2,FALSE)</f>
        <v>#N/A</v>
      </c>
      <c r="U767" s="27" t="e">
        <f>VLOOKUP(C767,'Список ТЗ'!$B$2:$E$457,3,FALSE)</f>
        <v>#N/A</v>
      </c>
      <c r="X767" s="27" t="e">
        <f>VLOOKUP(C767,'Перелік до списання'!$B$2:$B$207,1,FALSE)</f>
        <v>#N/A</v>
      </c>
    </row>
    <row r="768" spans="1:24" ht="21.95" customHeight="1" x14ac:dyDescent="0.2">
      <c r="A768" s="33">
        <v>72621</v>
      </c>
      <c r="B768" s="34" t="s">
        <v>3049</v>
      </c>
      <c r="C768" s="35" t="s">
        <v>3050</v>
      </c>
      <c r="D768" s="36">
        <v>104</v>
      </c>
      <c r="E768" s="34" t="s">
        <v>2812</v>
      </c>
      <c r="F768" s="35" t="s">
        <v>2813</v>
      </c>
      <c r="G768" s="37">
        <v>245.34</v>
      </c>
      <c r="H768" s="37">
        <v>10.220000000000001</v>
      </c>
      <c r="I768" s="37">
        <v>235.12</v>
      </c>
      <c r="J768" s="39" t="s">
        <v>3051</v>
      </c>
      <c r="K768" s="39" t="s">
        <v>553</v>
      </c>
      <c r="L768" s="36">
        <v>22</v>
      </c>
      <c r="M768" s="34" t="s">
        <v>554</v>
      </c>
      <c r="N768" s="34" t="s">
        <v>2269</v>
      </c>
      <c r="O768" s="40" t="str">
        <f t="shared" si="79"/>
        <v>Пристрій БФП А4 SAMSUNG SCX-4833FD</v>
      </c>
      <c r="P768" s="40" t="s">
        <v>3052</v>
      </c>
      <c r="Q768" s="40" t="e">
        <v>#N/A</v>
      </c>
      <c r="R768" s="40" t="e">
        <v>#N/A</v>
      </c>
      <c r="S768" s="27" t="e">
        <f>VLOOKUP(C768,'Список ТЗ'!$B$2:$B$457,1,FALSE)</f>
        <v>#N/A</v>
      </c>
      <c r="T768" s="27" t="e">
        <f>VLOOKUP(C768,'Список ТЗ'!$B$2:$E$457,2,FALSE)</f>
        <v>#N/A</v>
      </c>
      <c r="U768" s="27" t="e">
        <f>VLOOKUP(C768,'Список ТЗ'!$B$2:$E$457,3,FALSE)</f>
        <v>#N/A</v>
      </c>
      <c r="X768" s="27" t="e">
        <f>VLOOKUP(C768,'Перелік до списання'!$B$2:$B$207,1,FALSE)</f>
        <v>#N/A</v>
      </c>
    </row>
    <row r="769" spans="1:24" ht="33" customHeight="1" x14ac:dyDescent="0.2">
      <c r="A769" s="33">
        <v>72622</v>
      </c>
      <c r="B769" s="34" t="s">
        <v>3053</v>
      </c>
      <c r="C769" s="35" t="s">
        <v>3054</v>
      </c>
      <c r="D769" s="36">
        <v>104</v>
      </c>
      <c r="E769" s="34" t="s">
        <v>2812</v>
      </c>
      <c r="F769" s="35" t="s">
        <v>2813</v>
      </c>
      <c r="G769" s="37">
        <v>183.33</v>
      </c>
      <c r="H769" s="37">
        <v>7.64</v>
      </c>
      <c r="I769" s="37">
        <v>175.69</v>
      </c>
      <c r="J769" s="39" t="s">
        <v>3055</v>
      </c>
      <c r="K769" s="39" t="s">
        <v>553</v>
      </c>
      <c r="L769" s="36">
        <v>22</v>
      </c>
      <c r="M769" s="34" t="s">
        <v>554</v>
      </c>
      <c r="N769" s="34" t="s">
        <v>2269</v>
      </c>
      <c r="O769" s="40" t="str">
        <f t="shared" si="79"/>
        <v>Монітор TFT 19" LG FLATRON W1943S GLOSSY BLACK WIDE</v>
      </c>
      <c r="P769" s="40" t="s">
        <v>3056</v>
      </c>
      <c r="Q769" s="40" t="e">
        <v>#N/A</v>
      </c>
      <c r="R769" s="40" t="e">
        <v>#N/A</v>
      </c>
      <c r="S769" s="27" t="e">
        <f>VLOOKUP(C769,'Список ТЗ'!$B$2:$B$457,1,FALSE)</f>
        <v>#N/A</v>
      </c>
      <c r="T769" s="27" t="e">
        <f>VLOOKUP(C769,'Список ТЗ'!$B$2:$E$457,2,FALSE)</f>
        <v>#N/A</v>
      </c>
      <c r="U769" s="27" t="e">
        <f>VLOOKUP(C769,'Список ТЗ'!$B$2:$E$457,3,FALSE)</f>
        <v>#N/A</v>
      </c>
      <c r="X769" s="27" t="e">
        <f>VLOOKUP(C769,'Перелік до списання'!$B$2:$B$207,1,FALSE)</f>
        <v>#N/A</v>
      </c>
    </row>
    <row r="770" spans="1:24" ht="44.1" customHeight="1" x14ac:dyDescent="0.2">
      <c r="A770" s="33">
        <v>72623</v>
      </c>
      <c r="B770" s="34" t="s">
        <v>3057</v>
      </c>
      <c r="C770" s="35" t="s">
        <v>3058</v>
      </c>
      <c r="D770" s="36">
        <v>104</v>
      </c>
      <c r="E770" s="34" t="s">
        <v>2812</v>
      </c>
      <c r="F770" s="35" t="s">
        <v>2813</v>
      </c>
      <c r="G770" s="37">
        <v>513.14</v>
      </c>
      <c r="H770" s="37">
        <v>21.38</v>
      </c>
      <c r="I770" s="37">
        <v>491.76</v>
      </c>
      <c r="J770" s="39" t="s">
        <v>3055</v>
      </c>
      <c r="K770" s="39" t="s">
        <v>553</v>
      </c>
      <c r="L770" s="36">
        <v>22</v>
      </c>
      <c r="M770" s="34" t="s">
        <v>554</v>
      </c>
      <c r="N770" s="34" t="s">
        <v>2269</v>
      </c>
      <c r="O770" s="40" t="str">
        <f t="shared" si="79"/>
        <v>ПЕОМ PENTIUM DUAL CORE E5500 ASUS P5G41TMLX2048 MB DDR3-1333, SASTA320GB</v>
      </c>
      <c r="P770" s="40" t="s">
        <v>3059</v>
      </c>
      <c r="Q770" s="40" t="e">
        <v>#N/A</v>
      </c>
      <c r="R770" s="40" t="e">
        <v>#N/A</v>
      </c>
      <c r="S770" s="27" t="e">
        <f>VLOOKUP(C770,'Список ТЗ'!$B$2:$B$457,1,FALSE)</f>
        <v>#N/A</v>
      </c>
      <c r="T770" s="27" t="e">
        <f>VLOOKUP(C770,'Список ТЗ'!$B$2:$E$457,2,FALSE)</f>
        <v>#N/A</v>
      </c>
      <c r="U770" s="27" t="e">
        <f>VLOOKUP(C770,'Список ТЗ'!$B$2:$E$457,3,FALSE)</f>
        <v>#N/A</v>
      </c>
      <c r="X770" s="27" t="e">
        <f>VLOOKUP(C770,'Перелік до списання'!$B$2:$B$207,1,FALSE)</f>
        <v>#N/A</v>
      </c>
    </row>
    <row r="771" spans="1:24" ht="21.95" customHeight="1" x14ac:dyDescent="0.2">
      <c r="A771" s="33">
        <v>142228</v>
      </c>
      <c r="B771" s="34" t="s">
        <v>3060</v>
      </c>
      <c r="C771" s="35" t="s">
        <v>3061</v>
      </c>
      <c r="D771" s="36">
        <v>104</v>
      </c>
      <c r="E771" s="34" t="s">
        <v>2812</v>
      </c>
      <c r="F771" s="35" t="s">
        <v>2813</v>
      </c>
      <c r="G771" s="43">
        <v>18717.5</v>
      </c>
      <c r="H771" s="38">
        <v>0</v>
      </c>
      <c r="I771" s="43">
        <v>18717.5</v>
      </c>
      <c r="J771" s="39" t="s">
        <v>3062</v>
      </c>
      <c r="K771" s="39" t="s">
        <v>3063</v>
      </c>
      <c r="L771" s="36">
        <v>95</v>
      </c>
      <c r="M771" s="34" t="s">
        <v>554</v>
      </c>
      <c r="N771" s="34" t="s">
        <v>2241</v>
      </c>
      <c r="O771" s="40" t="str">
        <f t="shared" si="79"/>
        <v>КОНДИЦІОНЕР COOPER&amp;HUNTER S18FTX5</v>
      </c>
      <c r="P771" s="40" t="s">
        <v>3064</v>
      </c>
      <c r="Q771" s="40" t="e">
        <v>#N/A</v>
      </c>
      <c r="R771" s="40" t="e">
        <v>#N/A</v>
      </c>
      <c r="S771" s="27" t="e">
        <f>VLOOKUP(C771,'Список ТЗ'!$B$2:$B$457,1,FALSE)</f>
        <v>#N/A</v>
      </c>
      <c r="T771" s="27" t="e">
        <f>VLOOKUP(C771,'Список ТЗ'!$B$2:$E$457,2,FALSE)</f>
        <v>#N/A</v>
      </c>
      <c r="U771" s="27" t="e">
        <f>VLOOKUP(C771,'Список ТЗ'!$B$2:$E$457,3,FALSE)</f>
        <v>#N/A</v>
      </c>
      <c r="X771" s="27" t="e">
        <f>VLOOKUP(C771,'Перелік до списання'!$B$2:$B$207,1,FALSE)</f>
        <v>#N/A</v>
      </c>
    </row>
    <row r="772" spans="1:24" ht="21.95" customHeight="1" x14ac:dyDescent="0.2">
      <c r="A772" s="33">
        <v>142229</v>
      </c>
      <c r="B772" s="34" t="s">
        <v>3065</v>
      </c>
      <c r="C772" s="35" t="s">
        <v>3066</v>
      </c>
      <c r="D772" s="36">
        <v>104</v>
      </c>
      <c r="E772" s="34" t="s">
        <v>2812</v>
      </c>
      <c r="F772" s="35" t="s">
        <v>2813</v>
      </c>
      <c r="G772" s="43">
        <v>13817.5</v>
      </c>
      <c r="H772" s="38">
        <v>0</v>
      </c>
      <c r="I772" s="43">
        <v>13817.5</v>
      </c>
      <c r="J772" s="39" t="s">
        <v>3062</v>
      </c>
      <c r="K772" s="39" t="s">
        <v>3063</v>
      </c>
      <c r="L772" s="36">
        <v>95</v>
      </c>
      <c r="M772" s="34" t="s">
        <v>554</v>
      </c>
      <c r="N772" s="34" t="s">
        <v>2241</v>
      </c>
      <c r="O772" s="40" t="str">
        <f t="shared" si="79"/>
        <v>КОНДИЦІОНЕР COOPER&amp;HUNTER S12FTX5</v>
      </c>
      <c r="P772" s="40" t="s">
        <v>3067</v>
      </c>
      <c r="Q772" s="40" t="e">
        <v>#N/A</v>
      </c>
      <c r="R772" s="40" t="e">
        <v>#N/A</v>
      </c>
      <c r="S772" s="27" t="e">
        <f>VLOOKUP(C772,'Список ТЗ'!$B$2:$B$457,1,FALSE)</f>
        <v>#N/A</v>
      </c>
      <c r="T772" s="27" t="e">
        <f>VLOOKUP(C772,'Список ТЗ'!$B$2:$E$457,2,FALSE)</f>
        <v>#N/A</v>
      </c>
      <c r="U772" s="27" t="e">
        <f>VLOOKUP(C772,'Список ТЗ'!$B$2:$E$457,3,FALSE)</f>
        <v>#N/A</v>
      </c>
      <c r="X772" s="27" t="e">
        <f>VLOOKUP(C772,'Перелік до списання'!$B$2:$B$207,1,FALSE)</f>
        <v>#N/A</v>
      </c>
    </row>
    <row r="773" spans="1:24" ht="21.95" customHeight="1" x14ac:dyDescent="0.2">
      <c r="A773" s="33">
        <v>142230</v>
      </c>
      <c r="B773" s="34" t="s">
        <v>3065</v>
      </c>
      <c r="C773" s="35" t="s">
        <v>3068</v>
      </c>
      <c r="D773" s="36">
        <v>104</v>
      </c>
      <c r="E773" s="34" t="s">
        <v>2812</v>
      </c>
      <c r="F773" s="35" t="s">
        <v>2813</v>
      </c>
      <c r="G773" s="43">
        <v>13817.5</v>
      </c>
      <c r="H773" s="38">
        <v>0</v>
      </c>
      <c r="I773" s="43">
        <v>13817.5</v>
      </c>
      <c r="J773" s="39" t="s">
        <v>3062</v>
      </c>
      <c r="K773" s="39" t="s">
        <v>3063</v>
      </c>
      <c r="L773" s="36">
        <v>95</v>
      </c>
      <c r="M773" s="34" t="s">
        <v>554</v>
      </c>
      <c r="N773" s="34" t="s">
        <v>2241</v>
      </c>
      <c r="O773" s="40" t="str">
        <f t="shared" si="79"/>
        <v>КОНДИЦІОНЕР COOPER&amp;HUNTER S12FTX5</v>
      </c>
      <c r="P773" s="40" t="s">
        <v>3067</v>
      </c>
      <c r="Q773" s="40" t="e">
        <v>#N/A</v>
      </c>
      <c r="R773" s="40" t="e">
        <v>#N/A</v>
      </c>
      <c r="S773" s="27" t="e">
        <f>VLOOKUP(C773,'Список ТЗ'!$B$2:$B$457,1,FALSE)</f>
        <v>#N/A</v>
      </c>
      <c r="T773" s="27" t="e">
        <f>VLOOKUP(C773,'Список ТЗ'!$B$2:$E$457,2,FALSE)</f>
        <v>#N/A</v>
      </c>
      <c r="U773" s="27" t="e">
        <f>VLOOKUP(C773,'Список ТЗ'!$B$2:$E$457,3,FALSE)</f>
        <v>#N/A</v>
      </c>
      <c r="X773" s="27" t="e">
        <f>VLOOKUP(C773,'Перелік до списання'!$B$2:$B$207,1,FALSE)</f>
        <v>#N/A</v>
      </c>
    </row>
    <row r="774" spans="1:24" ht="21.95" customHeight="1" x14ac:dyDescent="0.2">
      <c r="A774" s="33">
        <v>142231</v>
      </c>
      <c r="B774" s="34" t="s">
        <v>3065</v>
      </c>
      <c r="C774" s="35" t="s">
        <v>3069</v>
      </c>
      <c r="D774" s="36">
        <v>104</v>
      </c>
      <c r="E774" s="34" t="s">
        <v>2812</v>
      </c>
      <c r="F774" s="35" t="s">
        <v>2813</v>
      </c>
      <c r="G774" s="43">
        <v>13817.5</v>
      </c>
      <c r="H774" s="38">
        <v>0</v>
      </c>
      <c r="I774" s="43">
        <v>13817.5</v>
      </c>
      <c r="J774" s="39" t="s">
        <v>3062</v>
      </c>
      <c r="K774" s="39" t="s">
        <v>3063</v>
      </c>
      <c r="L774" s="36">
        <v>95</v>
      </c>
      <c r="M774" s="34" t="s">
        <v>554</v>
      </c>
      <c r="N774" s="34" t="s">
        <v>2241</v>
      </c>
      <c r="O774" s="40" t="str">
        <f t="shared" ref="O774:O837" si="80">B774</f>
        <v>КОНДИЦІОНЕР COOPER&amp;HUNTER S12FTX5</v>
      </c>
      <c r="P774" s="40" t="s">
        <v>3067</v>
      </c>
      <c r="Q774" s="40" t="e">
        <v>#N/A</v>
      </c>
      <c r="R774" s="40" t="e">
        <v>#N/A</v>
      </c>
      <c r="S774" s="27" t="e">
        <f>VLOOKUP(C774,'Список ТЗ'!$B$2:$B$457,1,FALSE)</f>
        <v>#N/A</v>
      </c>
      <c r="T774" s="27" t="e">
        <f>VLOOKUP(C774,'Список ТЗ'!$B$2:$E$457,2,FALSE)</f>
        <v>#N/A</v>
      </c>
      <c r="U774" s="27" t="e">
        <f>VLOOKUP(C774,'Список ТЗ'!$B$2:$E$457,3,FALSE)</f>
        <v>#N/A</v>
      </c>
      <c r="X774" s="27" t="e">
        <f>VLOOKUP(C774,'Перелік до списання'!$B$2:$B$207,1,FALSE)</f>
        <v>#N/A</v>
      </c>
    </row>
    <row r="775" spans="1:24" ht="21.95" customHeight="1" x14ac:dyDescent="0.2">
      <c r="A775" s="33">
        <v>142232</v>
      </c>
      <c r="B775" s="34" t="s">
        <v>3065</v>
      </c>
      <c r="C775" s="35" t="s">
        <v>3070</v>
      </c>
      <c r="D775" s="36">
        <v>104</v>
      </c>
      <c r="E775" s="34" t="s">
        <v>2812</v>
      </c>
      <c r="F775" s="35" t="s">
        <v>2813</v>
      </c>
      <c r="G775" s="43">
        <v>13817.5</v>
      </c>
      <c r="H775" s="38">
        <v>0</v>
      </c>
      <c r="I775" s="43">
        <v>13817.5</v>
      </c>
      <c r="J775" s="39" t="s">
        <v>3062</v>
      </c>
      <c r="K775" s="39" t="s">
        <v>3063</v>
      </c>
      <c r="L775" s="36">
        <v>95</v>
      </c>
      <c r="M775" s="34" t="s">
        <v>554</v>
      </c>
      <c r="N775" s="34" t="s">
        <v>2241</v>
      </c>
      <c r="O775" s="40" t="str">
        <f t="shared" si="80"/>
        <v>КОНДИЦІОНЕР COOPER&amp;HUNTER S12FTX5</v>
      </c>
      <c r="P775" s="40" t="s">
        <v>3067</v>
      </c>
      <c r="Q775" s="40" t="e">
        <v>#N/A</v>
      </c>
      <c r="R775" s="40" t="e">
        <v>#N/A</v>
      </c>
      <c r="S775" s="27" t="e">
        <f>VLOOKUP(C775,'Список ТЗ'!$B$2:$B$457,1,FALSE)</f>
        <v>#N/A</v>
      </c>
      <c r="T775" s="27" t="e">
        <f>VLOOKUP(C775,'Список ТЗ'!$B$2:$E$457,2,FALSE)</f>
        <v>#N/A</v>
      </c>
      <c r="U775" s="27" t="e">
        <f>VLOOKUP(C775,'Список ТЗ'!$B$2:$E$457,3,FALSE)</f>
        <v>#N/A</v>
      </c>
      <c r="X775" s="27" t="e">
        <f>VLOOKUP(C775,'Перелік до списання'!$B$2:$B$207,1,FALSE)</f>
        <v>#N/A</v>
      </c>
    </row>
    <row r="776" spans="1:24" ht="21.95" customHeight="1" x14ac:dyDescent="0.2">
      <c r="A776" s="33">
        <v>142233</v>
      </c>
      <c r="B776" s="34" t="s">
        <v>3065</v>
      </c>
      <c r="C776" s="35" t="s">
        <v>3071</v>
      </c>
      <c r="D776" s="36">
        <v>104</v>
      </c>
      <c r="E776" s="34" t="s">
        <v>2812</v>
      </c>
      <c r="F776" s="35" t="s">
        <v>2813</v>
      </c>
      <c r="G776" s="43">
        <v>13817.5</v>
      </c>
      <c r="H776" s="38">
        <v>0</v>
      </c>
      <c r="I776" s="43">
        <v>13817.5</v>
      </c>
      <c r="J776" s="39" t="s">
        <v>3062</v>
      </c>
      <c r="K776" s="39" t="s">
        <v>3063</v>
      </c>
      <c r="L776" s="36">
        <v>95</v>
      </c>
      <c r="M776" s="34" t="s">
        <v>554</v>
      </c>
      <c r="N776" s="34" t="s">
        <v>2241</v>
      </c>
      <c r="O776" s="40" t="str">
        <f t="shared" si="80"/>
        <v>КОНДИЦІОНЕР COOPER&amp;HUNTER S12FTX5</v>
      </c>
      <c r="P776" s="40" t="s">
        <v>3067</v>
      </c>
      <c r="Q776" s="40" t="e">
        <v>#N/A</v>
      </c>
      <c r="R776" s="40" t="e">
        <v>#N/A</v>
      </c>
      <c r="S776" s="27" t="e">
        <f>VLOOKUP(C776,'Список ТЗ'!$B$2:$B$457,1,FALSE)</f>
        <v>#N/A</v>
      </c>
      <c r="T776" s="27" t="e">
        <f>VLOOKUP(C776,'Список ТЗ'!$B$2:$E$457,2,FALSE)</f>
        <v>#N/A</v>
      </c>
      <c r="U776" s="27" t="e">
        <f>VLOOKUP(C776,'Список ТЗ'!$B$2:$E$457,3,FALSE)</f>
        <v>#N/A</v>
      </c>
      <c r="X776" s="27" t="e">
        <f>VLOOKUP(C776,'Перелік до списання'!$B$2:$B$207,1,FALSE)</f>
        <v>#N/A</v>
      </c>
    </row>
    <row r="777" spans="1:24" ht="21.95" customHeight="1" x14ac:dyDescent="0.2">
      <c r="A777" s="33">
        <v>142234</v>
      </c>
      <c r="B777" s="34" t="s">
        <v>3065</v>
      </c>
      <c r="C777" s="35" t="s">
        <v>3072</v>
      </c>
      <c r="D777" s="36">
        <v>104</v>
      </c>
      <c r="E777" s="34" t="s">
        <v>2812</v>
      </c>
      <c r="F777" s="35" t="s">
        <v>2813</v>
      </c>
      <c r="G777" s="43">
        <v>13817.5</v>
      </c>
      <c r="H777" s="38">
        <v>0</v>
      </c>
      <c r="I777" s="43">
        <v>13817.5</v>
      </c>
      <c r="J777" s="39" t="s">
        <v>3062</v>
      </c>
      <c r="K777" s="39" t="s">
        <v>3063</v>
      </c>
      <c r="L777" s="36">
        <v>95</v>
      </c>
      <c r="M777" s="34" t="s">
        <v>554</v>
      </c>
      <c r="N777" s="34" t="s">
        <v>2241</v>
      </c>
      <c r="O777" s="40" t="str">
        <f t="shared" si="80"/>
        <v>КОНДИЦІОНЕР COOPER&amp;HUNTER S12FTX5</v>
      </c>
      <c r="P777" s="40" t="s">
        <v>3067</v>
      </c>
      <c r="Q777" s="40" t="e">
        <v>#N/A</v>
      </c>
      <c r="R777" s="40" t="e">
        <v>#N/A</v>
      </c>
      <c r="S777" s="27" t="e">
        <f>VLOOKUP(C777,'Список ТЗ'!$B$2:$B$457,1,FALSE)</f>
        <v>#N/A</v>
      </c>
      <c r="T777" s="27" t="e">
        <f>VLOOKUP(C777,'Список ТЗ'!$B$2:$E$457,2,FALSE)</f>
        <v>#N/A</v>
      </c>
      <c r="U777" s="27" t="e">
        <f>VLOOKUP(C777,'Список ТЗ'!$B$2:$E$457,3,FALSE)</f>
        <v>#N/A</v>
      </c>
      <c r="X777" s="27" t="e">
        <f>VLOOKUP(C777,'Перелік до списання'!$B$2:$B$207,1,FALSE)</f>
        <v>#N/A</v>
      </c>
    </row>
    <row r="778" spans="1:24" ht="21.95" customHeight="1" x14ac:dyDescent="0.2">
      <c r="A778" s="33">
        <v>142235</v>
      </c>
      <c r="B778" s="34" t="s">
        <v>3073</v>
      </c>
      <c r="C778" s="35" t="s">
        <v>3074</v>
      </c>
      <c r="D778" s="36">
        <v>104</v>
      </c>
      <c r="E778" s="34" t="s">
        <v>2812</v>
      </c>
      <c r="F778" s="35" t="s">
        <v>2813</v>
      </c>
      <c r="G778" s="44">
        <v>11730</v>
      </c>
      <c r="H778" s="38">
        <v>0</v>
      </c>
      <c r="I778" s="44">
        <v>11730</v>
      </c>
      <c r="J778" s="39" t="s">
        <v>3062</v>
      </c>
      <c r="K778" s="39" t="s">
        <v>3063</v>
      </c>
      <c r="L778" s="36">
        <v>95</v>
      </c>
      <c r="M778" s="34" t="s">
        <v>554</v>
      </c>
      <c r="N778" s="34" t="s">
        <v>2241</v>
      </c>
      <c r="O778" s="40" t="str">
        <f t="shared" si="80"/>
        <v>КОНДИЦІОНЕР COOPER&amp;HUNTER S07FTX5</v>
      </c>
      <c r="P778" s="40" t="s">
        <v>3075</v>
      </c>
      <c r="Q778" s="40" t="e">
        <v>#N/A</v>
      </c>
      <c r="R778" s="40" t="e">
        <v>#N/A</v>
      </c>
      <c r="S778" s="27" t="e">
        <f>VLOOKUP(C778,'Список ТЗ'!$B$2:$B$457,1,FALSE)</f>
        <v>#N/A</v>
      </c>
      <c r="T778" s="27" t="e">
        <f>VLOOKUP(C778,'Список ТЗ'!$B$2:$E$457,2,FALSE)</f>
        <v>#N/A</v>
      </c>
      <c r="U778" s="27" t="e">
        <f>VLOOKUP(C778,'Список ТЗ'!$B$2:$E$457,3,FALSE)</f>
        <v>#N/A</v>
      </c>
      <c r="X778" s="27" t="e">
        <f>VLOOKUP(C778,'Перелік до списання'!$B$2:$B$207,1,FALSE)</f>
        <v>#N/A</v>
      </c>
    </row>
    <row r="779" spans="1:24" ht="21.95" customHeight="1" x14ac:dyDescent="0.2">
      <c r="A779" s="33">
        <v>142236</v>
      </c>
      <c r="B779" s="34" t="s">
        <v>3073</v>
      </c>
      <c r="C779" s="35" t="s">
        <v>3076</v>
      </c>
      <c r="D779" s="36">
        <v>104</v>
      </c>
      <c r="E779" s="34" t="s">
        <v>2812</v>
      </c>
      <c r="F779" s="35" t="s">
        <v>2813</v>
      </c>
      <c r="G779" s="44">
        <v>11730</v>
      </c>
      <c r="H779" s="38">
        <v>0</v>
      </c>
      <c r="I779" s="44">
        <v>11730</v>
      </c>
      <c r="J779" s="39" t="s">
        <v>3062</v>
      </c>
      <c r="K779" s="39" t="s">
        <v>3063</v>
      </c>
      <c r="L779" s="36">
        <v>95</v>
      </c>
      <c r="M779" s="34" t="s">
        <v>554</v>
      </c>
      <c r="N779" s="34" t="s">
        <v>2241</v>
      </c>
      <c r="O779" s="40" t="str">
        <f t="shared" si="80"/>
        <v>КОНДИЦІОНЕР COOPER&amp;HUNTER S07FTX5</v>
      </c>
      <c r="P779" s="40" t="s">
        <v>3075</v>
      </c>
      <c r="Q779" s="40" t="e">
        <v>#N/A</v>
      </c>
      <c r="R779" s="40" t="e">
        <v>#N/A</v>
      </c>
      <c r="S779" s="27" t="e">
        <f>VLOOKUP(C779,'Список ТЗ'!$B$2:$B$457,1,FALSE)</f>
        <v>#N/A</v>
      </c>
      <c r="T779" s="27" t="e">
        <f>VLOOKUP(C779,'Список ТЗ'!$B$2:$E$457,2,FALSE)</f>
        <v>#N/A</v>
      </c>
      <c r="U779" s="27" t="e">
        <f>VLOOKUP(C779,'Список ТЗ'!$B$2:$E$457,3,FALSE)</f>
        <v>#N/A</v>
      </c>
      <c r="X779" s="27" t="e">
        <f>VLOOKUP(C779,'Перелік до списання'!$B$2:$B$207,1,FALSE)</f>
        <v>#N/A</v>
      </c>
    </row>
    <row r="780" spans="1:24" ht="21.95" customHeight="1" x14ac:dyDescent="0.2">
      <c r="A780" s="33">
        <v>142237</v>
      </c>
      <c r="B780" s="34" t="s">
        <v>3073</v>
      </c>
      <c r="C780" s="35" t="s">
        <v>3077</v>
      </c>
      <c r="D780" s="36">
        <v>104</v>
      </c>
      <c r="E780" s="34" t="s">
        <v>2812</v>
      </c>
      <c r="F780" s="35" t="s">
        <v>2813</v>
      </c>
      <c r="G780" s="44">
        <v>11730</v>
      </c>
      <c r="H780" s="38">
        <v>0</v>
      </c>
      <c r="I780" s="44">
        <v>11730</v>
      </c>
      <c r="J780" s="39" t="s">
        <v>3062</v>
      </c>
      <c r="K780" s="39" t="s">
        <v>3063</v>
      </c>
      <c r="L780" s="36">
        <v>95</v>
      </c>
      <c r="M780" s="34" t="s">
        <v>554</v>
      </c>
      <c r="N780" s="34" t="s">
        <v>2241</v>
      </c>
      <c r="O780" s="40" t="str">
        <f t="shared" si="80"/>
        <v>КОНДИЦІОНЕР COOPER&amp;HUNTER S07FTX5</v>
      </c>
      <c r="P780" s="40" t="s">
        <v>3075</v>
      </c>
      <c r="Q780" s="40" t="e">
        <v>#N/A</v>
      </c>
      <c r="R780" s="40" t="e">
        <v>#N/A</v>
      </c>
      <c r="S780" s="27" t="e">
        <f>VLOOKUP(C780,'Список ТЗ'!$B$2:$B$457,1,FALSE)</f>
        <v>#N/A</v>
      </c>
      <c r="T780" s="27" t="e">
        <f>VLOOKUP(C780,'Список ТЗ'!$B$2:$E$457,2,FALSE)</f>
        <v>#N/A</v>
      </c>
      <c r="U780" s="27" t="e">
        <f>VLOOKUP(C780,'Список ТЗ'!$B$2:$E$457,3,FALSE)</f>
        <v>#N/A</v>
      </c>
      <c r="X780" s="27" t="e">
        <f>VLOOKUP(C780,'Перелік до списання'!$B$2:$B$207,1,FALSE)</f>
        <v>#N/A</v>
      </c>
    </row>
    <row r="781" spans="1:24" ht="21.95" customHeight="1" x14ac:dyDescent="0.2">
      <c r="A781" s="33">
        <v>142238</v>
      </c>
      <c r="B781" s="34" t="s">
        <v>3073</v>
      </c>
      <c r="C781" s="35" t="s">
        <v>3078</v>
      </c>
      <c r="D781" s="36">
        <v>104</v>
      </c>
      <c r="E781" s="34" t="s">
        <v>2812</v>
      </c>
      <c r="F781" s="35" t="s">
        <v>2813</v>
      </c>
      <c r="G781" s="44">
        <v>11730</v>
      </c>
      <c r="H781" s="38">
        <v>0</v>
      </c>
      <c r="I781" s="44">
        <v>11730</v>
      </c>
      <c r="J781" s="39" t="s">
        <v>3062</v>
      </c>
      <c r="K781" s="39" t="s">
        <v>3063</v>
      </c>
      <c r="L781" s="36">
        <v>95</v>
      </c>
      <c r="M781" s="34" t="s">
        <v>554</v>
      </c>
      <c r="N781" s="34" t="s">
        <v>2241</v>
      </c>
      <c r="O781" s="40" t="str">
        <f t="shared" si="80"/>
        <v>КОНДИЦІОНЕР COOPER&amp;HUNTER S07FTX5</v>
      </c>
      <c r="P781" s="40" t="s">
        <v>3075</v>
      </c>
      <c r="Q781" s="40" t="e">
        <v>#N/A</v>
      </c>
      <c r="R781" s="40" t="e">
        <v>#N/A</v>
      </c>
      <c r="S781" s="27" t="e">
        <f>VLOOKUP(C781,'Список ТЗ'!$B$2:$B$457,1,FALSE)</f>
        <v>#N/A</v>
      </c>
      <c r="T781" s="27" t="e">
        <f>VLOOKUP(C781,'Список ТЗ'!$B$2:$E$457,2,FALSE)</f>
        <v>#N/A</v>
      </c>
      <c r="U781" s="27" t="e">
        <f>VLOOKUP(C781,'Список ТЗ'!$B$2:$E$457,3,FALSE)</f>
        <v>#N/A</v>
      </c>
      <c r="X781" s="27" t="e">
        <f>VLOOKUP(C781,'Перелік до списання'!$B$2:$B$207,1,FALSE)</f>
        <v>#N/A</v>
      </c>
    </row>
    <row r="782" spans="1:24" ht="21.95" customHeight="1" x14ac:dyDescent="0.2">
      <c r="A782" s="33">
        <v>142239</v>
      </c>
      <c r="B782" s="34" t="s">
        <v>3073</v>
      </c>
      <c r="C782" s="35" t="s">
        <v>3079</v>
      </c>
      <c r="D782" s="36">
        <v>104</v>
      </c>
      <c r="E782" s="34" t="s">
        <v>2812</v>
      </c>
      <c r="F782" s="35" t="s">
        <v>2813</v>
      </c>
      <c r="G782" s="44">
        <v>11730</v>
      </c>
      <c r="H782" s="38">
        <v>0</v>
      </c>
      <c r="I782" s="44">
        <v>11730</v>
      </c>
      <c r="J782" s="39" t="s">
        <v>3062</v>
      </c>
      <c r="K782" s="39" t="s">
        <v>3063</v>
      </c>
      <c r="L782" s="36">
        <v>95</v>
      </c>
      <c r="M782" s="34" t="s">
        <v>554</v>
      </c>
      <c r="N782" s="34" t="s">
        <v>2241</v>
      </c>
      <c r="O782" s="40" t="str">
        <f t="shared" si="80"/>
        <v>КОНДИЦІОНЕР COOPER&amp;HUNTER S07FTX5</v>
      </c>
      <c r="P782" s="40" t="s">
        <v>3075</v>
      </c>
      <c r="Q782" s="40" t="e">
        <v>#N/A</v>
      </c>
      <c r="R782" s="40" t="e">
        <v>#N/A</v>
      </c>
      <c r="S782" s="27" t="e">
        <f>VLOOKUP(C782,'Список ТЗ'!$B$2:$B$457,1,FALSE)</f>
        <v>#N/A</v>
      </c>
      <c r="T782" s="27" t="e">
        <f>VLOOKUP(C782,'Список ТЗ'!$B$2:$E$457,2,FALSE)</f>
        <v>#N/A</v>
      </c>
      <c r="U782" s="27" t="e">
        <f>VLOOKUP(C782,'Список ТЗ'!$B$2:$E$457,3,FALSE)</f>
        <v>#N/A</v>
      </c>
      <c r="X782" s="27" t="e">
        <f>VLOOKUP(C782,'Перелік до списання'!$B$2:$B$207,1,FALSE)</f>
        <v>#N/A</v>
      </c>
    </row>
    <row r="783" spans="1:24" ht="21.95" customHeight="1" x14ac:dyDescent="0.2">
      <c r="A783" s="33">
        <v>142240</v>
      </c>
      <c r="B783" s="34" t="s">
        <v>3073</v>
      </c>
      <c r="C783" s="35" t="s">
        <v>3080</v>
      </c>
      <c r="D783" s="36">
        <v>104</v>
      </c>
      <c r="E783" s="34" t="s">
        <v>2812</v>
      </c>
      <c r="F783" s="35" t="s">
        <v>2813</v>
      </c>
      <c r="G783" s="44">
        <v>11730</v>
      </c>
      <c r="H783" s="38">
        <v>0</v>
      </c>
      <c r="I783" s="44">
        <v>11730</v>
      </c>
      <c r="J783" s="39" t="s">
        <v>3062</v>
      </c>
      <c r="K783" s="39" t="s">
        <v>3063</v>
      </c>
      <c r="L783" s="36">
        <v>95</v>
      </c>
      <c r="M783" s="34" t="s">
        <v>554</v>
      </c>
      <c r="N783" s="34" t="s">
        <v>2241</v>
      </c>
      <c r="O783" s="40" t="str">
        <f t="shared" si="80"/>
        <v>КОНДИЦІОНЕР COOPER&amp;HUNTER S07FTX5</v>
      </c>
      <c r="P783" s="40" t="s">
        <v>3075</v>
      </c>
      <c r="Q783" s="40" t="e">
        <v>#N/A</v>
      </c>
      <c r="R783" s="40" t="e">
        <v>#N/A</v>
      </c>
      <c r="S783" s="27" t="e">
        <f>VLOOKUP(C783,'Список ТЗ'!$B$2:$B$457,1,FALSE)</f>
        <v>#N/A</v>
      </c>
      <c r="T783" s="27" t="e">
        <f>VLOOKUP(C783,'Список ТЗ'!$B$2:$E$457,2,FALSE)</f>
        <v>#N/A</v>
      </c>
      <c r="U783" s="27" t="e">
        <f>VLOOKUP(C783,'Список ТЗ'!$B$2:$E$457,3,FALSE)</f>
        <v>#N/A</v>
      </c>
      <c r="X783" s="27" t="e">
        <f>VLOOKUP(C783,'Перелік до списання'!$B$2:$B$207,1,FALSE)</f>
        <v>#N/A</v>
      </c>
    </row>
    <row r="784" spans="1:24" ht="21.95" customHeight="1" x14ac:dyDescent="0.2">
      <c r="A784" s="33">
        <v>142241</v>
      </c>
      <c r="B784" s="34" t="s">
        <v>3073</v>
      </c>
      <c r="C784" s="35" t="s">
        <v>3081</v>
      </c>
      <c r="D784" s="36">
        <v>104</v>
      </c>
      <c r="E784" s="34" t="s">
        <v>2812</v>
      </c>
      <c r="F784" s="35" t="s">
        <v>2813</v>
      </c>
      <c r="G784" s="44">
        <v>11730</v>
      </c>
      <c r="H784" s="38">
        <v>0</v>
      </c>
      <c r="I784" s="44">
        <v>11730</v>
      </c>
      <c r="J784" s="39" t="s">
        <v>3062</v>
      </c>
      <c r="K784" s="39" t="s">
        <v>3063</v>
      </c>
      <c r="L784" s="36">
        <v>95</v>
      </c>
      <c r="M784" s="34" t="s">
        <v>554</v>
      </c>
      <c r="N784" s="34" t="s">
        <v>2241</v>
      </c>
      <c r="O784" s="40" t="str">
        <f t="shared" si="80"/>
        <v>КОНДИЦІОНЕР COOPER&amp;HUNTER S07FTX5</v>
      </c>
      <c r="P784" s="40" t="s">
        <v>3075</v>
      </c>
      <c r="Q784" s="40" t="e">
        <v>#N/A</v>
      </c>
      <c r="R784" s="40" t="e">
        <v>#N/A</v>
      </c>
      <c r="S784" s="27" t="e">
        <f>VLOOKUP(C784,'Список ТЗ'!$B$2:$B$457,1,FALSE)</f>
        <v>#N/A</v>
      </c>
      <c r="T784" s="27" t="e">
        <f>VLOOKUP(C784,'Список ТЗ'!$B$2:$E$457,2,FALSE)</f>
        <v>#N/A</v>
      </c>
      <c r="U784" s="27" t="e">
        <f>VLOOKUP(C784,'Список ТЗ'!$B$2:$E$457,3,FALSE)</f>
        <v>#N/A</v>
      </c>
      <c r="X784" s="27" t="e">
        <f>VLOOKUP(C784,'Перелік до списання'!$B$2:$B$207,1,FALSE)</f>
        <v>#N/A</v>
      </c>
    </row>
    <row r="785" spans="1:24" ht="21.95" customHeight="1" x14ac:dyDescent="0.2">
      <c r="A785" s="33">
        <v>142242</v>
      </c>
      <c r="B785" s="34" t="s">
        <v>3073</v>
      </c>
      <c r="C785" s="35" t="s">
        <v>3082</v>
      </c>
      <c r="D785" s="36">
        <v>104</v>
      </c>
      <c r="E785" s="34" t="s">
        <v>2812</v>
      </c>
      <c r="F785" s="35" t="s">
        <v>2813</v>
      </c>
      <c r="G785" s="44">
        <v>11730</v>
      </c>
      <c r="H785" s="38">
        <v>0</v>
      </c>
      <c r="I785" s="44">
        <v>11730</v>
      </c>
      <c r="J785" s="39" t="s">
        <v>3062</v>
      </c>
      <c r="K785" s="39" t="s">
        <v>3063</v>
      </c>
      <c r="L785" s="36">
        <v>95</v>
      </c>
      <c r="M785" s="34" t="s">
        <v>554</v>
      </c>
      <c r="N785" s="34" t="s">
        <v>2241</v>
      </c>
      <c r="O785" s="40" t="str">
        <f t="shared" si="80"/>
        <v>КОНДИЦІОНЕР COOPER&amp;HUNTER S07FTX5</v>
      </c>
      <c r="P785" s="40" t="s">
        <v>3075</v>
      </c>
      <c r="Q785" s="40" t="e">
        <v>#N/A</v>
      </c>
      <c r="R785" s="40" t="e">
        <v>#N/A</v>
      </c>
      <c r="S785" s="27" t="e">
        <f>VLOOKUP(C785,'Список ТЗ'!$B$2:$B$457,1,FALSE)</f>
        <v>#N/A</v>
      </c>
      <c r="T785" s="27" t="e">
        <f>VLOOKUP(C785,'Список ТЗ'!$B$2:$E$457,2,FALSE)</f>
        <v>#N/A</v>
      </c>
      <c r="U785" s="27" t="e">
        <f>VLOOKUP(C785,'Список ТЗ'!$B$2:$E$457,3,FALSE)</f>
        <v>#N/A</v>
      </c>
      <c r="X785" s="27" t="e">
        <f>VLOOKUP(C785,'Перелік до списання'!$B$2:$B$207,1,FALSE)</f>
        <v>#N/A</v>
      </c>
    </row>
    <row r="786" spans="1:24" ht="21.95" customHeight="1" x14ac:dyDescent="0.2">
      <c r="A786" s="33">
        <v>142243</v>
      </c>
      <c r="B786" s="34" t="s">
        <v>3073</v>
      </c>
      <c r="C786" s="35" t="s">
        <v>3083</v>
      </c>
      <c r="D786" s="36">
        <v>104</v>
      </c>
      <c r="E786" s="34" t="s">
        <v>2812</v>
      </c>
      <c r="F786" s="35" t="s">
        <v>2813</v>
      </c>
      <c r="G786" s="44">
        <v>11730</v>
      </c>
      <c r="H786" s="38">
        <v>0</v>
      </c>
      <c r="I786" s="44">
        <v>11730</v>
      </c>
      <c r="J786" s="39" t="s">
        <v>3062</v>
      </c>
      <c r="K786" s="39" t="s">
        <v>3063</v>
      </c>
      <c r="L786" s="36">
        <v>95</v>
      </c>
      <c r="M786" s="34" t="s">
        <v>554</v>
      </c>
      <c r="N786" s="34" t="s">
        <v>2241</v>
      </c>
      <c r="O786" s="40" t="str">
        <f t="shared" si="80"/>
        <v>КОНДИЦІОНЕР COOPER&amp;HUNTER S07FTX5</v>
      </c>
      <c r="P786" s="40" t="s">
        <v>3075</v>
      </c>
      <c r="Q786" s="40" t="e">
        <v>#N/A</v>
      </c>
      <c r="R786" s="40" t="e">
        <v>#N/A</v>
      </c>
      <c r="S786" s="27" t="e">
        <f>VLOOKUP(C786,'Список ТЗ'!$B$2:$B$457,1,FALSE)</f>
        <v>#N/A</v>
      </c>
      <c r="T786" s="27" t="e">
        <f>VLOOKUP(C786,'Список ТЗ'!$B$2:$E$457,2,FALSE)</f>
        <v>#N/A</v>
      </c>
      <c r="U786" s="27" t="e">
        <f>VLOOKUP(C786,'Список ТЗ'!$B$2:$E$457,3,FALSE)</f>
        <v>#N/A</v>
      </c>
      <c r="X786" s="27" t="e">
        <f>VLOOKUP(C786,'Перелік до списання'!$B$2:$B$207,1,FALSE)</f>
        <v>#N/A</v>
      </c>
    </row>
    <row r="787" spans="1:24" ht="21.95" customHeight="1" x14ac:dyDescent="0.2">
      <c r="A787" s="33">
        <v>142244</v>
      </c>
      <c r="B787" s="34" t="s">
        <v>3073</v>
      </c>
      <c r="C787" s="35" t="s">
        <v>3084</v>
      </c>
      <c r="D787" s="36">
        <v>104</v>
      </c>
      <c r="E787" s="34" t="s">
        <v>2812</v>
      </c>
      <c r="F787" s="35" t="s">
        <v>2813</v>
      </c>
      <c r="G787" s="44">
        <v>11730</v>
      </c>
      <c r="H787" s="38">
        <v>0</v>
      </c>
      <c r="I787" s="44">
        <v>11730</v>
      </c>
      <c r="J787" s="39" t="s">
        <v>3062</v>
      </c>
      <c r="K787" s="39" t="s">
        <v>3063</v>
      </c>
      <c r="L787" s="36">
        <v>95</v>
      </c>
      <c r="M787" s="34" t="s">
        <v>554</v>
      </c>
      <c r="N787" s="34" t="s">
        <v>2241</v>
      </c>
      <c r="O787" s="40" t="str">
        <f t="shared" si="80"/>
        <v>КОНДИЦІОНЕР COOPER&amp;HUNTER S07FTX5</v>
      </c>
      <c r="P787" s="40" t="s">
        <v>3075</v>
      </c>
      <c r="Q787" s="40" t="e">
        <v>#N/A</v>
      </c>
      <c r="R787" s="40" t="e">
        <v>#N/A</v>
      </c>
      <c r="S787" s="27" t="e">
        <f>VLOOKUP(C787,'Список ТЗ'!$B$2:$B$457,1,FALSE)</f>
        <v>#N/A</v>
      </c>
      <c r="T787" s="27" t="e">
        <f>VLOOKUP(C787,'Список ТЗ'!$B$2:$E$457,2,FALSE)</f>
        <v>#N/A</v>
      </c>
      <c r="U787" s="27" t="e">
        <f>VLOOKUP(C787,'Список ТЗ'!$B$2:$E$457,3,FALSE)</f>
        <v>#N/A</v>
      </c>
      <c r="X787" s="27" t="e">
        <f>VLOOKUP(C787,'Перелік до списання'!$B$2:$B$207,1,FALSE)</f>
        <v>#N/A</v>
      </c>
    </row>
    <row r="788" spans="1:24" ht="21.95" customHeight="1" x14ac:dyDescent="0.2">
      <c r="A788" s="33">
        <v>142245</v>
      </c>
      <c r="B788" s="34" t="s">
        <v>3073</v>
      </c>
      <c r="C788" s="35" t="s">
        <v>3085</v>
      </c>
      <c r="D788" s="36">
        <v>104</v>
      </c>
      <c r="E788" s="34" t="s">
        <v>2812</v>
      </c>
      <c r="F788" s="35" t="s">
        <v>2813</v>
      </c>
      <c r="G788" s="44">
        <v>11730</v>
      </c>
      <c r="H788" s="38">
        <v>0</v>
      </c>
      <c r="I788" s="44">
        <v>11730</v>
      </c>
      <c r="J788" s="39" t="s">
        <v>3062</v>
      </c>
      <c r="K788" s="39" t="s">
        <v>3063</v>
      </c>
      <c r="L788" s="36">
        <v>95</v>
      </c>
      <c r="M788" s="34" t="s">
        <v>554</v>
      </c>
      <c r="N788" s="34" t="s">
        <v>2241</v>
      </c>
      <c r="O788" s="40" t="str">
        <f t="shared" si="80"/>
        <v>КОНДИЦІОНЕР COOPER&amp;HUNTER S07FTX5</v>
      </c>
      <c r="P788" s="40" t="s">
        <v>3075</v>
      </c>
      <c r="Q788" s="40" t="e">
        <v>#N/A</v>
      </c>
      <c r="R788" s="40" t="e">
        <v>#N/A</v>
      </c>
      <c r="S788" s="27" t="e">
        <f>VLOOKUP(C788,'Список ТЗ'!$B$2:$B$457,1,FALSE)</f>
        <v>#N/A</v>
      </c>
      <c r="T788" s="27" t="e">
        <f>VLOOKUP(C788,'Список ТЗ'!$B$2:$E$457,2,FALSE)</f>
        <v>#N/A</v>
      </c>
      <c r="U788" s="27" t="e">
        <f>VLOOKUP(C788,'Список ТЗ'!$B$2:$E$457,3,FALSE)</f>
        <v>#N/A</v>
      </c>
      <c r="X788" s="27" t="e">
        <f>VLOOKUP(C788,'Перелік до списання'!$B$2:$B$207,1,FALSE)</f>
        <v>#N/A</v>
      </c>
    </row>
    <row r="789" spans="1:24" ht="21.95" customHeight="1" x14ac:dyDescent="0.2">
      <c r="A789" s="33">
        <v>142246</v>
      </c>
      <c r="B789" s="34" t="s">
        <v>3073</v>
      </c>
      <c r="C789" s="35" t="s">
        <v>3086</v>
      </c>
      <c r="D789" s="36">
        <v>104</v>
      </c>
      <c r="E789" s="34" t="s">
        <v>2812</v>
      </c>
      <c r="F789" s="35" t="s">
        <v>2813</v>
      </c>
      <c r="G789" s="44">
        <v>11730</v>
      </c>
      <c r="H789" s="38">
        <v>0</v>
      </c>
      <c r="I789" s="44">
        <v>11730</v>
      </c>
      <c r="J789" s="39" t="s">
        <v>3062</v>
      </c>
      <c r="K789" s="39" t="s">
        <v>3063</v>
      </c>
      <c r="L789" s="36">
        <v>95</v>
      </c>
      <c r="M789" s="34" t="s">
        <v>554</v>
      </c>
      <c r="N789" s="34" t="s">
        <v>2241</v>
      </c>
      <c r="O789" s="40" t="str">
        <f t="shared" si="80"/>
        <v>КОНДИЦІОНЕР COOPER&amp;HUNTER S07FTX5</v>
      </c>
      <c r="P789" s="40" t="s">
        <v>3075</v>
      </c>
      <c r="Q789" s="40" t="e">
        <v>#N/A</v>
      </c>
      <c r="R789" s="40" t="e">
        <v>#N/A</v>
      </c>
      <c r="S789" s="27" t="e">
        <f>VLOOKUP(C789,'Список ТЗ'!$B$2:$B$457,1,FALSE)</f>
        <v>#N/A</v>
      </c>
      <c r="T789" s="27" t="e">
        <f>VLOOKUP(C789,'Список ТЗ'!$B$2:$E$457,2,FALSE)</f>
        <v>#N/A</v>
      </c>
      <c r="U789" s="27" t="e">
        <f>VLOOKUP(C789,'Список ТЗ'!$B$2:$E$457,3,FALSE)</f>
        <v>#N/A</v>
      </c>
      <c r="X789" s="27" t="e">
        <f>VLOOKUP(C789,'Перелік до списання'!$B$2:$B$207,1,FALSE)</f>
        <v>#N/A</v>
      </c>
    </row>
    <row r="790" spans="1:24" ht="21.95" customHeight="1" x14ac:dyDescent="0.2">
      <c r="A790" s="33">
        <v>142247</v>
      </c>
      <c r="B790" s="34" t="s">
        <v>3073</v>
      </c>
      <c r="C790" s="35" t="s">
        <v>3087</v>
      </c>
      <c r="D790" s="36">
        <v>104</v>
      </c>
      <c r="E790" s="34" t="s">
        <v>2812</v>
      </c>
      <c r="F790" s="35" t="s">
        <v>2813</v>
      </c>
      <c r="G790" s="44">
        <v>11730</v>
      </c>
      <c r="H790" s="38">
        <v>0</v>
      </c>
      <c r="I790" s="44">
        <v>11730</v>
      </c>
      <c r="J790" s="39" t="s">
        <v>3062</v>
      </c>
      <c r="K790" s="39" t="s">
        <v>3063</v>
      </c>
      <c r="L790" s="36">
        <v>95</v>
      </c>
      <c r="M790" s="34" t="s">
        <v>554</v>
      </c>
      <c r="N790" s="34" t="s">
        <v>2241</v>
      </c>
      <c r="O790" s="40" t="str">
        <f t="shared" si="80"/>
        <v>КОНДИЦІОНЕР COOPER&amp;HUNTER S07FTX5</v>
      </c>
      <c r="P790" s="40" t="s">
        <v>3075</v>
      </c>
      <c r="Q790" s="40" t="e">
        <v>#N/A</v>
      </c>
      <c r="R790" s="40" t="e">
        <v>#N/A</v>
      </c>
      <c r="S790" s="27" t="e">
        <f>VLOOKUP(C790,'Список ТЗ'!$B$2:$B$457,1,FALSE)</f>
        <v>#N/A</v>
      </c>
      <c r="T790" s="27" t="e">
        <f>VLOOKUP(C790,'Список ТЗ'!$B$2:$E$457,2,FALSE)</f>
        <v>#N/A</v>
      </c>
      <c r="U790" s="27" t="e">
        <f>VLOOKUP(C790,'Список ТЗ'!$B$2:$E$457,3,FALSE)</f>
        <v>#N/A</v>
      </c>
      <c r="X790" s="27" t="e">
        <f>VLOOKUP(C790,'Перелік до списання'!$B$2:$B$207,1,FALSE)</f>
        <v>#N/A</v>
      </c>
    </row>
    <row r="791" spans="1:24" ht="21.95" customHeight="1" x14ac:dyDescent="0.2">
      <c r="A791" s="33">
        <v>142248</v>
      </c>
      <c r="B791" s="34" t="s">
        <v>3073</v>
      </c>
      <c r="C791" s="35" t="s">
        <v>3088</v>
      </c>
      <c r="D791" s="36">
        <v>104</v>
      </c>
      <c r="E791" s="34" t="s">
        <v>2812</v>
      </c>
      <c r="F791" s="35" t="s">
        <v>2813</v>
      </c>
      <c r="G791" s="44">
        <v>11730</v>
      </c>
      <c r="H791" s="38">
        <v>0</v>
      </c>
      <c r="I791" s="44">
        <v>11730</v>
      </c>
      <c r="J791" s="39" t="s">
        <v>3062</v>
      </c>
      <c r="K791" s="39" t="s">
        <v>3063</v>
      </c>
      <c r="L791" s="36">
        <v>95</v>
      </c>
      <c r="M791" s="34" t="s">
        <v>554</v>
      </c>
      <c r="N791" s="34" t="s">
        <v>2241</v>
      </c>
      <c r="O791" s="40" t="str">
        <f t="shared" si="80"/>
        <v>КОНДИЦІОНЕР COOPER&amp;HUNTER S07FTX5</v>
      </c>
      <c r="P791" s="40" t="s">
        <v>3075</v>
      </c>
      <c r="Q791" s="40" t="e">
        <v>#N/A</v>
      </c>
      <c r="R791" s="40" t="e">
        <v>#N/A</v>
      </c>
      <c r="S791" s="27" t="e">
        <f>VLOOKUP(C791,'Список ТЗ'!$B$2:$B$457,1,FALSE)</f>
        <v>#N/A</v>
      </c>
      <c r="T791" s="27" t="e">
        <f>VLOOKUP(C791,'Список ТЗ'!$B$2:$E$457,2,FALSE)</f>
        <v>#N/A</v>
      </c>
      <c r="U791" s="27" t="e">
        <f>VLOOKUP(C791,'Список ТЗ'!$B$2:$E$457,3,FALSE)</f>
        <v>#N/A</v>
      </c>
      <c r="X791" s="27" t="e">
        <f>VLOOKUP(C791,'Перелік до списання'!$B$2:$B$207,1,FALSE)</f>
        <v>#N/A</v>
      </c>
    </row>
    <row r="792" spans="1:24" ht="21.95" customHeight="1" x14ac:dyDescent="0.2">
      <c r="A792" s="33">
        <v>142249</v>
      </c>
      <c r="B792" s="34" t="s">
        <v>3073</v>
      </c>
      <c r="C792" s="35" t="s">
        <v>3089</v>
      </c>
      <c r="D792" s="36">
        <v>104</v>
      </c>
      <c r="E792" s="34" t="s">
        <v>2812</v>
      </c>
      <c r="F792" s="35" t="s">
        <v>2813</v>
      </c>
      <c r="G792" s="44">
        <v>11730</v>
      </c>
      <c r="H792" s="38">
        <v>0</v>
      </c>
      <c r="I792" s="44">
        <v>11730</v>
      </c>
      <c r="J792" s="39" t="s">
        <v>3062</v>
      </c>
      <c r="K792" s="39" t="s">
        <v>3063</v>
      </c>
      <c r="L792" s="36">
        <v>95</v>
      </c>
      <c r="M792" s="34" t="s">
        <v>554</v>
      </c>
      <c r="N792" s="34" t="s">
        <v>2241</v>
      </c>
      <c r="O792" s="40" t="str">
        <f t="shared" si="80"/>
        <v>КОНДИЦІОНЕР COOPER&amp;HUNTER S07FTX5</v>
      </c>
      <c r="P792" s="40" t="s">
        <v>3075</v>
      </c>
      <c r="Q792" s="40" t="e">
        <v>#N/A</v>
      </c>
      <c r="R792" s="40" t="e">
        <v>#N/A</v>
      </c>
      <c r="S792" s="27" t="e">
        <f>VLOOKUP(C792,'Список ТЗ'!$B$2:$B$457,1,FALSE)</f>
        <v>#N/A</v>
      </c>
      <c r="T792" s="27" t="e">
        <f>VLOOKUP(C792,'Список ТЗ'!$B$2:$E$457,2,FALSE)</f>
        <v>#N/A</v>
      </c>
      <c r="U792" s="27" t="e">
        <f>VLOOKUP(C792,'Список ТЗ'!$B$2:$E$457,3,FALSE)</f>
        <v>#N/A</v>
      </c>
      <c r="X792" s="27" t="e">
        <f>VLOOKUP(C792,'Перелік до списання'!$B$2:$B$207,1,FALSE)</f>
        <v>#N/A</v>
      </c>
    </row>
    <row r="793" spans="1:24" ht="21.95" customHeight="1" x14ac:dyDescent="0.2">
      <c r="A793" s="33">
        <v>142250</v>
      </c>
      <c r="B793" s="34" t="s">
        <v>3073</v>
      </c>
      <c r="C793" s="35" t="s">
        <v>3090</v>
      </c>
      <c r="D793" s="36">
        <v>104</v>
      </c>
      <c r="E793" s="34" t="s">
        <v>2812</v>
      </c>
      <c r="F793" s="35" t="s">
        <v>2813</v>
      </c>
      <c r="G793" s="44">
        <v>11730</v>
      </c>
      <c r="H793" s="38">
        <v>0</v>
      </c>
      <c r="I793" s="44">
        <v>11730</v>
      </c>
      <c r="J793" s="39" t="s">
        <v>3062</v>
      </c>
      <c r="K793" s="39" t="s">
        <v>3063</v>
      </c>
      <c r="L793" s="36">
        <v>95</v>
      </c>
      <c r="M793" s="34" t="s">
        <v>554</v>
      </c>
      <c r="N793" s="34" t="s">
        <v>2241</v>
      </c>
      <c r="O793" s="40" t="str">
        <f t="shared" si="80"/>
        <v>КОНДИЦІОНЕР COOPER&amp;HUNTER S07FTX5</v>
      </c>
      <c r="P793" s="40" t="s">
        <v>3075</v>
      </c>
      <c r="Q793" s="40" t="e">
        <v>#N/A</v>
      </c>
      <c r="R793" s="40" t="e">
        <v>#N/A</v>
      </c>
      <c r="S793" s="27" t="e">
        <f>VLOOKUP(C793,'Список ТЗ'!$B$2:$B$457,1,FALSE)</f>
        <v>#N/A</v>
      </c>
      <c r="T793" s="27" t="e">
        <f>VLOOKUP(C793,'Список ТЗ'!$B$2:$E$457,2,FALSE)</f>
        <v>#N/A</v>
      </c>
      <c r="U793" s="27" t="e">
        <f>VLOOKUP(C793,'Список ТЗ'!$B$2:$E$457,3,FALSE)</f>
        <v>#N/A</v>
      </c>
      <c r="X793" s="27" t="e">
        <f>VLOOKUP(C793,'Перелік до списання'!$B$2:$B$207,1,FALSE)</f>
        <v>#N/A</v>
      </c>
    </row>
    <row r="794" spans="1:24" ht="21.95" customHeight="1" x14ac:dyDescent="0.2">
      <c r="A794" s="33">
        <v>4234</v>
      </c>
      <c r="B794" s="34" t="s">
        <v>3091</v>
      </c>
      <c r="C794" s="35" t="s">
        <v>3092</v>
      </c>
      <c r="D794" s="36">
        <v>103</v>
      </c>
      <c r="E794" s="34" t="s">
        <v>552</v>
      </c>
      <c r="F794" s="35" t="s">
        <v>29</v>
      </c>
      <c r="G794" s="42">
        <v>502817.35</v>
      </c>
      <c r="H794" s="44">
        <v>34656</v>
      </c>
      <c r="I794" s="42">
        <v>468161.35</v>
      </c>
      <c r="J794" s="39" t="s">
        <v>521</v>
      </c>
      <c r="K794" s="39" t="s">
        <v>65</v>
      </c>
      <c r="L794" s="36">
        <v>172</v>
      </c>
      <c r="M794" s="34" t="s">
        <v>777</v>
      </c>
      <c r="N794" s="34" t="s">
        <v>3093</v>
      </c>
      <c r="O794" s="40" t="str">
        <f t="shared" si="80"/>
        <v>Ангар</v>
      </c>
      <c r="P794" s="40" t="s">
        <v>3091</v>
      </c>
      <c r="Q794" s="40" t="e">
        <v>#N/A</v>
      </c>
      <c r="R794" s="40" t="e">
        <v>#N/A</v>
      </c>
      <c r="S794" s="27" t="e">
        <f>VLOOKUP(C794,'Список ТЗ'!$B$2:$B$457,1,FALSE)</f>
        <v>#N/A</v>
      </c>
      <c r="T794" s="27" t="e">
        <f>VLOOKUP(C794,'Список ТЗ'!$B$2:$E$457,2,FALSE)</f>
        <v>#N/A</v>
      </c>
      <c r="U794" s="27" t="e">
        <f>VLOOKUP(C794,'Список ТЗ'!$B$2:$E$457,3,FALSE)</f>
        <v>#N/A</v>
      </c>
      <c r="X794" s="27" t="e">
        <f>VLOOKUP(C794,'Перелік до списання'!$B$2:$B$207,1,FALSE)</f>
        <v>#N/A</v>
      </c>
    </row>
    <row r="795" spans="1:24" ht="11.1" customHeight="1" x14ac:dyDescent="0.2">
      <c r="A795" s="33">
        <v>4235</v>
      </c>
      <c r="B795" s="34" t="s">
        <v>3094</v>
      </c>
      <c r="C795" s="35" t="s">
        <v>3095</v>
      </c>
      <c r="D795" s="36">
        <v>103</v>
      </c>
      <c r="E795" s="34" t="s">
        <v>552</v>
      </c>
      <c r="F795" s="35" t="s">
        <v>29</v>
      </c>
      <c r="G795" s="42">
        <v>52020.49</v>
      </c>
      <c r="H795" s="42">
        <v>3095.49</v>
      </c>
      <c r="I795" s="44">
        <v>48925</v>
      </c>
      <c r="J795" s="39" t="s">
        <v>521</v>
      </c>
      <c r="K795" s="39" t="s">
        <v>65</v>
      </c>
      <c r="L795" s="36">
        <v>232</v>
      </c>
      <c r="M795" s="34" t="s">
        <v>777</v>
      </c>
      <c r="N795" s="34" t="s">
        <v>3096</v>
      </c>
      <c r="O795" s="40" t="str">
        <f t="shared" si="80"/>
        <v>Проходная</v>
      </c>
      <c r="P795" s="40" t="s">
        <v>3094</v>
      </c>
      <c r="Q795" s="40" t="e">
        <v>#N/A</v>
      </c>
      <c r="R795" s="40" t="e">
        <v>#N/A</v>
      </c>
      <c r="S795" s="27" t="e">
        <f>VLOOKUP(C795,'Список ТЗ'!$B$2:$B$457,1,FALSE)</f>
        <v>#N/A</v>
      </c>
      <c r="T795" s="27" t="e">
        <f>VLOOKUP(C795,'Список ТЗ'!$B$2:$E$457,2,FALSE)</f>
        <v>#N/A</v>
      </c>
      <c r="U795" s="27" t="e">
        <f>VLOOKUP(C795,'Список ТЗ'!$B$2:$E$457,3,FALSE)</f>
        <v>#N/A</v>
      </c>
      <c r="X795" s="27" t="e">
        <f>VLOOKUP(C795,'Перелік до списання'!$B$2:$B$207,1,FALSE)</f>
        <v>#N/A</v>
      </c>
    </row>
    <row r="796" spans="1:24" ht="21.95" customHeight="1" x14ac:dyDescent="0.2">
      <c r="A796" s="33">
        <v>4236</v>
      </c>
      <c r="B796" s="34" t="s">
        <v>3097</v>
      </c>
      <c r="C796" s="35" t="s">
        <v>3098</v>
      </c>
      <c r="D796" s="36">
        <v>103</v>
      </c>
      <c r="E796" s="34" t="s">
        <v>552</v>
      </c>
      <c r="F796" s="35" t="s">
        <v>29</v>
      </c>
      <c r="G796" s="42">
        <v>56148.12</v>
      </c>
      <c r="H796" s="42">
        <v>3341.12</v>
      </c>
      <c r="I796" s="44">
        <v>52807</v>
      </c>
      <c r="J796" s="39" t="s">
        <v>521</v>
      </c>
      <c r="K796" s="39" t="s">
        <v>65</v>
      </c>
      <c r="L796" s="36">
        <v>232</v>
      </c>
      <c r="M796" s="34" t="s">
        <v>777</v>
      </c>
      <c r="N796" s="34" t="s">
        <v>3093</v>
      </c>
      <c r="O796" s="40" t="str">
        <f t="shared" si="80"/>
        <v>Склад №2</v>
      </c>
      <c r="P796" s="40" t="s">
        <v>3099</v>
      </c>
      <c r="Q796" s="40" t="e">
        <v>#N/A</v>
      </c>
      <c r="R796" s="40" t="e">
        <v>#N/A</v>
      </c>
      <c r="S796" s="27" t="e">
        <f>VLOOKUP(C796,'Список ТЗ'!$B$2:$B$457,1,FALSE)</f>
        <v>#N/A</v>
      </c>
      <c r="T796" s="27" t="e">
        <f>VLOOKUP(C796,'Список ТЗ'!$B$2:$E$457,2,FALSE)</f>
        <v>#N/A</v>
      </c>
      <c r="U796" s="27" t="e">
        <f>VLOOKUP(C796,'Список ТЗ'!$B$2:$E$457,3,FALSE)</f>
        <v>#N/A</v>
      </c>
      <c r="X796" s="27" t="e">
        <f>VLOOKUP(C796,'Перелік до списання'!$B$2:$B$207,1,FALSE)</f>
        <v>#N/A</v>
      </c>
    </row>
    <row r="797" spans="1:24" ht="21.95" customHeight="1" x14ac:dyDescent="0.2">
      <c r="A797" s="33">
        <v>4237</v>
      </c>
      <c r="B797" s="34" t="s">
        <v>3100</v>
      </c>
      <c r="C797" s="35" t="s">
        <v>3101</v>
      </c>
      <c r="D797" s="36">
        <v>103</v>
      </c>
      <c r="E797" s="34" t="s">
        <v>552</v>
      </c>
      <c r="F797" s="35" t="s">
        <v>29</v>
      </c>
      <c r="G797" s="42">
        <v>193268.97</v>
      </c>
      <c r="H797" s="42">
        <v>22995.42</v>
      </c>
      <c r="I797" s="42">
        <v>170273.55</v>
      </c>
      <c r="J797" s="39" t="s">
        <v>521</v>
      </c>
      <c r="K797" s="39" t="s">
        <v>65</v>
      </c>
      <c r="L797" s="36">
        <v>172</v>
      </c>
      <c r="M797" s="34" t="s">
        <v>777</v>
      </c>
      <c r="N797" s="34" t="s">
        <v>3093</v>
      </c>
      <c r="O797" s="40" t="str">
        <f t="shared" si="80"/>
        <v>Контрольно-технический пункт</v>
      </c>
      <c r="P797" s="40" t="s">
        <v>3102</v>
      </c>
      <c r="Q797" s="40" t="e">
        <v>#N/A</v>
      </c>
      <c r="R797" s="40" t="e">
        <v>#N/A</v>
      </c>
      <c r="S797" s="27" t="e">
        <f>VLOOKUP(C797,'Список ТЗ'!$B$2:$B$457,1,FALSE)</f>
        <v>#N/A</v>
      </c>
      <c r="T797" s="27" t="e">
        <f>VLOOKUP(C797,'Список ТЗ'!$B$2:$E$457,2,FALSE)</f>
        <v>#N/A</v>
      </c>
      <c r="U797" s="27" t="e">
        <f>VLOOKUP(C797,'Список ТЗ'!$B$2:$E$457,3,FALSE)</f>
        <v>#N/A</v>
      </c>
      <c r="X797" s="27" t="e">
        <f>VLOOKUP(C797,'Перелік до списання'!$B$2:$B$207,1,FALSE)</f>
        <v>#N/A</v>
      </c>
    </row>
    <row r="798" spans="1:24" ht="21.95" customHeight="1" x14ac:dyDescent="0.2">
      <c r="A798" s="33">
        <v>4238</v>
      </c>
      <c r="B798" s="34" t="s">
        <v>3103</v>
      </c>
      <c r="C798" s="35" t="s">
        <v>3104</v>
      </c>
      <c r="D798" s="36">
        <v>103</v>
      </c>
      <c r="E798" s="34" t="s">
        <v>552</v>
      </c>
      <c r="F798" s="35" t="s">
        <v>29</v>
      </c>
      <c r="G798" s="42">
        <v>580885.47</v>
      </c>
      <c r="H798" s="42">
        <v>34565.74</v>
      </c>
      <c r="I798" s="42">
        <v>546319.73</v>
      </c>
      <c r="J798" s="39" t="s">
        <v>521</v>
      </c>
      <c r="K798" s="39" t="s">
        <v>65</v>
      </c>
      <c r="L798" s="36">
        <v>232</v>
      </c>
      <c r="M798" s="34" t="s">
        <v>777</v>
      </c>
      <c r="N798" s="34" t="s">
        <v>3093</v>
      </c>
      <c r="O798" s="40" t="str">
        <f t="shared" si="80"/>
        <v>Склад №1</v>
      </c>
      <c r="P798" s="40" t="s">
        <v>3105</v>
      </c>
      <c r="Q798" s="40" t="e">
        <v>#N/A</v>
      </c>
      <c r="R798" s="40" t="e">
        <v>#N/A</v>
      </c>
      <c r="S798" s="27" t="e">
        <f>VLOOKUP(C798,'Список ТЗ'!$B$2:$B$457,1,FALSE)</f>
        <v>#N/A</v>
      </c>
      <c r="T798" s="27" t="e">
        <f>VLOOKUP(C798,'Список ТЗ'!$B$2:$E$457,2,FALSE)</f>
        <v>#N/A</v>
      </c>
      <c r="U798" s="27" t="e">
        <f>VLOOKUP(C798,'Список ТЗ'!$B$2:$E$457,3,FALSE)</f>
        <v>#N/A</v>
      </c>
      <c r="X798" s="27" t="e">
        <f>VLOOKUP(C798,'Перелік до списання'!$B$2:$B$207,1,FALSE)</f>
        <v>#N/A</v>
      </c>
    </row>
    <row r="799" spans="1:24" ht="21.95" customHeight="1" x14ac:dyDescent="0.2">
      <c r="A799" s="33">
        <v>4239</v>
      </c>
      <c r="B799" s="34" t="s">
        <v>3106</v>
      </c>
      <c r="C799" s="35" t="s">
        <v>3107</v>
      </c>
      <c r="D799" s="36">
        <v>103</v>
      </c>
      <c r="E799" s="34" t="s">
        <v>552</v>
      </c>
      <c r="F799" s="35" t="s">
        <v>29</v>
      </c>
      <c r="G799" s="42">
        <v>23087695.010000002</v>
      </c>
      <c r="H799" s="42">
        <v>1034912.17</v>
      </c>
      <c r="I799" s="42">
        <v>22052782.84</v>
      </c>
      <c r="J799" s="39" t="s">
        <v>521</v>
      </c>
      <c r="K799" s="39" t="s">
        <v>65</v>
      </c>
      <c r="L799" s="36">
        <v>232</v>
      </c>
      <c r="M799" s="34" t="s">
        <v>777</v>
      </c>
      <c r="N799" s="34" t="s">
        <v>3093</v>
      </c>
      <c r="O799" s="40" t="str">
        <f t="shared" si="80"/>
        <v>Производственный корпус</v>
      </c>
      <c r="P799" s="40" t="s">
        <v>3108</v>
      </c>
      <c r="Q799" s="40" t="e">
        <v>#N/A</v>
      </c>
      <c r="R799" s="40" t="e">
        <v>#N/A</v>
      </c>
      <c r="S799" s="27" t="e">
        <f>VLOOKUP(C799,'Список ТЗ'!$B$2:$B$457,1,FALSE)</f>
        <v>#N/A</v>
      </c>
      <c r="T799" s="27" t="e">
        <f>VLOOKUP(C799,'Список ТЗ'!$B$2:$E$457,2,FALSE)</f>
        <v>#N/A</v>
      </c>
      <c r="U799" s="27" t="e">
        <f>VLOOKUP(C799,'Список ТЗ'!$B$2:$E$457,3,FALSE)</f>
        <v>#N/A</v>
      </c>
      <c r="X799" s="27" t="e">
        <f>VLOOKUP(C799,'Перелік до списання'!$B$2:$B$207,1,FALSE)</f>
        <v>#N/A</v>
      </c>
    </row>
    <row r="800" spans="1:24" ht="21.95" customHeight="1" x14ac:dyDescent="0.2">
      <c r="A800" s="33">
        <v>4240</v>
      </c>
      <c r="B800" s="34" t="s">
        <v>3109</v>
      </c>
      <c r="C800" s="35" t="s">
        <v>3110</v>
      </c>
      <c r="D800" s="36">
        <v>103</v>
      </c>
      <c r="E800" s="34" t="s">
        <v>552</v>
      </c>
      <c r="F800" s="35" t="s">
        <v>29</v>
      </c>
      <c r="G800" s="42">
        <v>2981069.36</v>
      </c>
      <c r="H800" s="42">
        <v>177389.13</v>
      </c>
      <c r="I800" s="42">
        <v>2803680.23</v>
      </c>
      <c r="J800" s="39" t="s">
        <v>521</v>
      </c>
      <c r="K800" s="39" t="s">
        <v>65</v>
      </c>
      <c r="L800" s="36">
        <v>232</v>
      </c>
      <c r="M800" s="34" t="s">
        <v>777</v>
      </c>
      <c r="N800" s="34" t="s">
        <v>3096</v>
      </c>
      <c r="O800" s="40" t="str">
        <f t="shared" si="80"/>
        <v>Административно-бытовой корпус</v>
      </c>
      <c r="P800" s="40" t="s">
        <v>3111</v>
      </c>
      <c r="Q800" s="40" t="e">
        <v>#N/A</v>
      </c>
      <c r="R800" s="40" t="e">
        <v>#N/A</v>
      </c>
      <c r="S800" s="27" t="e">
        <f>VLOOKUP(C800,'Список ТЗ'!$B$2:$B$457,1,FALSE)</f>
        <v>#N/A</v>
      </c>
      <c r="T800" s="27" t="e">
        <f>VLOOKUP(C800,'Список ТЗ'!$B$2:$E$457,2,FALSE)</f>
        <v>#N/A</v>
      </c>
      <c r="U800" s="27" t="e">
        <f>VLOOKUP(C800,'Список ТЗ'!$B$2:$E$457,3,FALSE)</f>
        <v>#N/A</v>
      </c>
      <c r="X800" s="27" t="e">
        <f>VLOOKUP(C800,'Перелік до списання'!$B$2:$B$207,1,FALSE)</f>
        <v>#N/A</v>
      </c>
    </row>
    <row r="801" spans="1:24" ht="21.95" customHeight="1" x14ac:dyDescent="0.2">
      <c r="A801" s="33">
        <v>4269</v>
      </c>
      <c r="B801" s="34" t="s">
        <v>3112</v>
      </c>
      <c r="C801" s="35" t="s">
        <v>3113</v>
      </c>
      <c r="D801" s="36">
        <v>103</v>
      </c>
      <c r="E801" s="34" t="s">
        <v>552</v>
      </c>
      <c r="F801" s="35" t="s">
        <v>29</v>
      </c>
      <c r="G801" s="44">
        <v>36600</v>
      </c>
      <c r="H801" s="42">
        <v>5444.72</v>
      </c>
      <c r="I801" s="42">
        <v>31155.279999999999</v>
      </c>
      <c r="J801" s="39" t="s">
        <v>3114</v>
      </c>
      <c r="K801" s="39" t="s">
        <v>65</v>
      </c>
      <c r="L801" s="36">
        <v>232</v>
      </c>
      <c r="M801" s="34" t="s">
        <v>777</v>
      </c>
      <c r="N801" s="34" t="s">
        <v>3096</v>
      </c>
      <c r="O801" s="40" t="str">
        <f t="shared" si="80"/>
        <v>Поліпшення проходная ( ремонт навісу)</v>
      </c>
      <c r="P801" s="40" t="s">
        <v>3115</v>
      </c>
      <c r="Q801" s="40" t="e">
        <v>#N/A</v>
      </c>
      <c r="R801" s="40" t="e">
        <v>#N/A</v>
      </c>
      <c r="S801" s="27" t="e">
        <f>VLOOKUP(C801,'Список ТЗ'!$B$2:$B$457,1,FALSE)</f>
        <v>#N/A</v>
      </c>
      <c r="T801" s="27" t="e">
        <f>VLOOKUP(C801,'Список ТЗ'!$B$2:$E$457,2,FALSE)</f>
        <v>#N/A</v>
      </c>
      <c r="U801" s="27" t="e">
        <f>VLOOKUP(C801,'Список ТЗ'!$B$2:$E$457,3,FALSE)</f>
        <v>#N/A</v>
      </c>
      <c r="X801" s="27" t="e">
        <f>VLOOKUP(C801,'Перелік до списання'!$B$2:$B$207,1,FALSE)</f>
        <v>#N/A</v>
      </c>
    </row>
    <row r="802" spans="1:24" ht="44.1" customHeight="1" x14ac:dyDescent="0.2">
      <c r="A802" s="33">
        <v>4280</v>
      </c>
      <c r="B802" s="34" t="s">
        <v>3116</v>
      </c>
      <c r="C802" s="35" t="s">
        <v>3117</v>
      </c>
      <c r="D802" s="36">
        <v>103</v>
      </c>
      <c r="E802" s="34" t="s">
        <v>552</v>
      </c>
      <c r="F802" s="35" t="s">
        <v>29</v>
      </c>
      <c r="G802" s="44">
        <v>8740</v>
      </c>
      <c r="H802" s="42">
        <v>1300.29</v>
      </c>
      <c r="I802" s="42">
        <v>7439.71</v>
      </c>
      <c r="J802" s="39" t="s">
        <v>1411</v>
      </c>
      <c r="K802" s="39" t="s">
        <v>65</v>
      </c>
      <c r="L802" s="36">
        <v>232</v>
      </c>
      <c r="M802" s="34" t="s">
        <v>777</v>
      </c>
      <c r="N802" s="34" t="s">
        <v>3096</v>
      </c>
      <c r="O802" s="40" t="str">
        <f t="shared" si="80"/>
        <v>Поліпшення Административно-бытовой корпус ( охоронна сигналізація)</v>
      </c>
      <c r="P802" s="40" t="s">
        <v>3118</v>
      </c>
      <c r="Q802" s="40" t="e">
        <v>#N/A</v>
      </c>
      <c r="R802" s="40" t="e">
        <v>#N/A</v>
      </c>
      <c r="S802" s="27" t="e">
        <f>VLOOKUP(C802,'Список ТЗ'!$B$2:$B$457,1,FALSE)</f>
        <v>#N/A</v>
      </c>
      <c r="T802" s="27" t="e">
        <f>VLOOKUP(C802,'Список ТЗ'!$B$2:$E$457,2,FALSE)</f>
        <v>#N/A</v>
      </c>
      <c r="U802" s="27" t="e">
        <f>VLOOKUP(C802,'Список ТЗ'!$B$2:$E$457,3,FALSE)</f>
        <v>#N/A</v>
      </c>
      <c r="X802" s="27" t="e">
        <f>VLOOKUP(C802,'Перелік до списання'!$B$2:$B$207,1,FALSE)</f>
        <v>#N/A</v>
      </c>
    </row>
    <row r="803" spans="1:24" ht="44.1" customHeight="1" x14ac:dyDescent="0.2">
      <c r="A803" s="33">
        <v>4286</v>
      </c>
      <c r="B803" s="34" t="s">
        <v>3119</v>
      </c>
      <c r="C803" s="35" t="s">
        <v>3120</v>
      </c>
      <c r="D803" s="36">
        <v>103</v>
      </c>
      <c r="E803" s="34" t="s">
        <v>552</v>
      </c>
      <c r="F803" s="35" t="s">
        <v>29</v>
      </c>
      <c r="G803" s="44">
        <v>174000</v>
      </c>
      <c r="H803" s="42">
        <v>25884.45</v>
      </c>
      <c r="I803" s="42">
        <v>148115.54999999999</v>
      </c>
      <c r="J803" s="39" t="s">
        <v>451</v>
      </c>
      <c r="K803" s="39" t="s">
        <v>65</v>
      </c>
      <c r="L803" s="36">
        <v>232</v>
      </c>
      <c r="M803" s="34" t="s">
        <v>777</v>
      </c>
      <c r="N803" s="34" t="s">
        <v>3096</v>
      </c>
      <c r="O803" s="40" t="str">
        <f t="shared" si="80"/>
        <v>Поліпшення Административно-бытовой корпус ( пожежна сигналізація)</v>
      </c>
      <c r="P803" s="40" t="s">
        <v>3121</v>
      </c>
      <c r="Q803" s="40" t="e">
        <v>#N/A</v>
      </c>
      <c r="R803" s="40" t="e">
        <v>#N/A</v>
      </c>
      <c r="S803" s="27" t="e">
        <f>VLOOKUP(C803,'Список ТЗ'!$B$2:$B$457,1,FALSE)</f>
        <v>#N/A</v>
      </c>
      <c r="T803" s="27" t="e">
        <f>VLOOKUP(C803,'Список ТЗ'!$B$2:$E$457,2,FALSE)</f>
        <v>#N/A</v>
      </c>
      <c r="U803" s="27" t="e">
        <f>VLOOKUP(C803,'Список ТЗ'!$B$2:$E$457,3,FALSE)</f>
        <v>#N/A</v>
      </c>
      <c r="X803" s="27" t="e">
        <f>VLOOKUP(C803,'Перелік до списання'!$B$2:$B$207,1,FALSE)</f>
        <v>#N/A</v>
      </c>
    </row>
    <row r="804" spans="1:24" ht="21.95" customHeight="1" x14ac:dyDescent="0.2">
      <c r="A804" s="33">
        <v>4298</v>
      </c>
      <c r="B804" s="34" t="s">
        <v>3122</v>
      </c>
      <c r="C804" s="35" t="s">
        <v>3123</v>
      </c>
      <c r="D804" s="36">
        <v>103</v>
      </c>
      <c r="E804" s="34" t="s">
        <v>552</v>
      </c>
      <c r="F804" s="35" t="s">
        <v>29</v>
      </c>
      <c r="G804" s="42">
        <v>6848.85</v>
      </c>
      <c r="H804" s="37">
        <v>501.45</v>
      </c>
      <c r="I804" s="43">
        <v>6347.4</v>
      </c>
      <c r="J804" s="39" t="s">
        <v>3124</v>
      </c>
      <c r="K804" s="39" t="s">
        <v>65</v>
      </c>
      <c r="L804" s="36">
        <v>172</v>
      </c>
      <c r="M804" s="34" t="s">
        <v>777</v>
      </c>
      <c r="N804" s="34" t="s">
        <v>3093</v>
      </c>
      <c r="O804" s="40" t="str">
        <f t="shared" si="80"/>
        <v>Металлоконструкция Ворота</v>
      </c>
      <c r="P804" s="40" t="s">
        <v>3125</v>
      </c>
      <c r="Q804" s="40" t="e">
        <v>#N/A</v>
      </c>
      <c r="R804" s="40" t="e">
        <v>#N/A</v>
      </c>
      <c r="S804" s="27" t="e">
        <f>VLOOKUP(C804,'Список ТЗ'!$B$2:$B$457,1,FALSE)</f>
        <v>#N/A</v>
      </c>
      <c r="T804" s="27" t="e">
        <f>VLOOKUP(C804,'Список ТЗ'!$B$2:$E$457,2,FALSE)</f>
        <v>#N/A</v>
      </c>
      <c r="U804" s="27" t="e">
        <f>VLOOKUP(C804,'Список ТЗ'!$B$2:$E$457,3,FALSE)</f>
        <v>#N/A</v>
      </c>
      <c r="X804" s="27" t="e">
        <f>VLOOKUP(C804,'Перелік до списання'!$B$2:$B$207,1,FALSE)</f>
        <v>#N/A</v>
      </c>
    </row>
    <row r="805" spans="1:24" ht="21.95" customHeight="1" x14ac:dyDescent="0.2">
      <c r="A805" s="33">
        <v>4299</v>
      </c>
      <c r="B805" s="34" t="s">
        <v>3126</v>
      </c>
      <c r="C805" s="35" t="s">
        <v>3127</v>
      </c>
      <c r="D805" s="36">
        <v>103</v>
      </c>
      <c r="E805" s="34" t="s">
        <v>552</v>
      </c>
      <c r="F805" s="35" t="s">
        <v>29</v>
      </c>
      <c r="G805" s="42">
        <v>18093.84</v>
      </c>
      <c r="H805" s="42">
        <v>2877.42</v>
      </c>
      <c r="I805" s="42">
        <v>15216.42</v>
      </c>
      <c r="J805" s="39" t="s">
        <v>1883</v>
      </c>
      <c r="K805" s="39" t="s">
        <v>65</v>
      </c>
      <c r="L805" s="36">
        <v>172</v>
      </c>
      <c r="M805" s="34" t="s">
        <v>777</v>
      </c>
      <c r="N805" s="34" t="s">
        <v>3093</v>
      </c>
      <c r="O805" s="40" t="str">
        <f t="shared" si="80"/>
        <v>Забор</v>
      </c>
      <c r="P805" s="40" t="s">
        <v>3126</v>
      </c>
      <c r="Q805" s="40" t="e">
        <v>#N/A</v>
      </c>
      <c r="R805" s="40" t="e">
        <v>#N/A</v>
      </c>
      <c r="S805" s="27" t="e">
        <f>VLOOKUP(C805,'Список ТЗ'!$B$2:$B$457,1,FALSE)</f>
        <v>#N/A</v>
      </c>
      <c r="T805" s="27" t="e">
        <f>VLOOKUP(C805,'Список ТЗ'!$B$2:$E$457,2,FALSE)</f>
        <v>#N/A</v>
      </c>
      <c r="U805" s="27" t="e">
        <f>VLOOKUP(C805,'Список ТЗ'!$B$2:$E$457,3,FALSE)</f>
        <v>#N/A</v>
      </c>
      <c r="X805" s="27" t="e">
        <f>VLOOKUP(C805,'Перелік до списання'!$B$2:$B$207,1,FALSE)</f>
        <v>#N/A</v>
      </c>
    </row>
    <row r="806" spans="1:24" ht="11.1" customHeight="1" x14ac:dyDescent="0.2">
      <c r="A806" s="33">
        <v>4300</v>
      </c>
      <c r="B806" s="34" t="s">
        <v>239</v>
      </c>
      <c r="C806" s="35" t="s">
        <v>423</v>
      </c>
      <c r="D806" s="36">
        <v>103</v>
      </c>
      <c r="E806" s="34" t="s">
        <v>552</v>
      </c>
      <c r="F806" s="35" t="s">
        <v>29</v>
      </c>
      <c r="G806" s="42">
        <v>2183600.79</v>
      </c>
      <c r="H806" s="42">
        <v>77051.53</v>
      </c>
      <c r="I806" s="42">
        <v>2106549.2599999998</v>
      </c>
      <c r="J806" s="39" t="s">
        <v>521</v>
      </c>
      <c r="K806" s="39" t="s">
        <v>65</v>
      </c>
      <c r="L806" s="36">
        <v>112</v>
      </c>
      <c r="M806" s="34" t="s">
        <v>777</v>
      </c>
      <c r="N806" s="34" t="s">
        <v>3128</v>
      </c>
      <c r="O806" s="40" t="str">
        <f t="shared" si="80"/>
        <v>Мойка</v>
      </c>
      <c r="P806" s="40" t="s">
        <v>239</v>
      </c>
      <c r="Q806" s="40" t="e">
        <v>#N/A</v>
      </c>
      <c r="R806" s="40" t="e">
        <v>#N/A</v>
      </c>
      <c r="S806" s="27" t="e">
        <f>VLOOKUP(C806,'Список ТЗ'!$B$2:$B$457,1,FALSE)</f>
        <v>#N/A</v>
      </c>
      <c r="T806" s="27" t="e">
        <f>VLOOKUP(C806,'Список ТЗ'!$B$2:$E$457,2,FALSE)</f>
        <v>#N/A</v>
      </c>
      <c r="U806" s="27" t="e">
        <f>VLOOKUP(C806,'Список ТЗ'!$B$2:$E$457,3,FALSE)</f>
        <v>#N/A</v>
      </c>
      <c r="X806" s="27" t="str">
        <f>VLOOKUP(C806,'Перелік до списання'!$B$2:$B$207,1,FALSE)</f>
        <v>СЕА-10310000163/000</v>
      </c>
    </row>
    <row r="807" spans="1:24" ht="11.1" customHeight="1" x14ac:dyDescent="0.2">
      <c r="A807" s="33">
        <v>4301</v>
      </c>
      <c r="B807" s="34" t="s">
        <v>240</v>
      </c>
      <c r="C807" s="35" t="s">
        <v>424</v>
      </c>
      <c r="D807" s="36">
        <v>103</v>
      </c>
      <c r="E807" s="34" t="s">
        <v>552</v>
      </c>
      <c r="F807" s="35" t="s">
        <v>29</v>
      </c>
      <c r="G807" s="42">
        <v>111644.93</v>
      </c>
      <c r="H807" s="42">
        <v>3939.53</v>
      </c>
      <c r="I807" s="43">
        <v>107705.4</v>
      </c>
      <c r="J807" s="39" t="s">
        <v>521</v>
      </c>
      <c r="K807" s="39" t="s">
        <v>65</v>
      </c>
      <c r="L807" s="36">
        <v>112</v>
      </c>
      <c r="M807" s="34" t="s">
        <v>777</v>
      </c>
      <c r="N807" s="34" t="s">
        <v>3128</v>
      </c>
      <c r="O807" s="40" t="str">
        <f t="shared" si="80"/>
        <v>Автозаправочная станция</v>
      </c>
      <c r="P807" s="40" t="s">
        <v>3129</v>
      </c>
      <c r="Q807" s="40" t="e">
        <v>#N/A</v>
      </c>
      <c r="R807" s="40" t="e">
        <v>#N/A</v>
      </c>
      <c r="S807" s="27" t="e">
        <f>VLOOKUP(C807,'Список ТЗ'!$B$2:$B$457,1,FALSE)</f>
        <v>#N/A</v>
      </c>
      <c r="T807" s="27" t="e">
        <f>VLOOKUP(C807,'Список ТЗ'!$B$2:$E$457,2,FALSE)</f>
        <v>#N/A</v>
      </c>
      <c r="U807" s="27" t="e">
        <f>VLOOKUP(C807,'Список ТЗ'!$B$2:$E$457,3,FALSE)</f>
        <v>#N/A</v>
      </c>
      <c r="X807" s="27" t="str">
        <f>VLOOKUP(C807,'Перелік до списання'!$B$2:$B$207,1,FALSE)</f>
        <v>СЕА-10310000164/000</v>
      </c>
    </row>
    <row r="808" spans="1:24" ht="21.95" customHeight="1" x14ac:dyDescent="0.2">
      <c r="A808" s="33">
        <v>4302</v>
      </c>
      <c r="B808" s="34" t="s">
        <v>3122</v>
      </c>
      <c r="C808" s="35" t="s">
        <v>3130</v>
      </c>
      <c r="D808" s="36">
        <v>103</v>
      </c>
      <c r="E808" s="34" t="s">
        <v>552</v>
      </c>
      <c r="F808" s="35" t="s">
        <v>29</v>
      </c>
      <c r="G808" s="42">
        <v>6848.85</v>
      </c>
      <c r="H808" s="37">
        <v>501.45</v>
      </c>
      <c r="I808" s="43">
        <v>6347.4</v>
      </c>
      <c r="J808" s="39" t="s">
        <v>3124</v>
      </c>
      <c r="K808" s="39" t="s">
        <v>65</v>
      </c>
      <c r="L808" s="36">
        <v>172</v>
      </c>
      <c r="M808" s="34" t="s">
        <v>777</v>
      </c>
      <c r="N808" s="34" t="s">
        <v>3093</v>
      </c>
      <c r="O808" s="40" t="str">
        <f t="shared" si="80"/>
        <v>Металлоконструкция Ворота</v>
      </c>
      <c r="P808" s="40" t="s">
        <v>3125</v>
      </c>
      <c r="Q808" s="40" t="e">
        <v>#N/A</v>
      </c>
      <c r="R808" s="40" t="e">
        <v>#N/A</v>
      </c>
      <c r="S808" s="27" t="e">
        <f>VLOOKUP(C808,'Список ТЗ'!$B$2:$B$457,1,FALSE)</f>
        <v>#N/A</v>
      </c>
      <c r="T808" s="27" t="e">
        <f>VLOOKUP(C808,'Список ТЗ'!$B$2:$E$457,2,FALSE)</f>
        <v>#N/A</v>
      </c>
      <c r="U808" s="27" t="e">
        <f>VLOOKUP(C808,'Список ТЗ'!$B$2:$E$457,3,FALSE)</f>
        <v>#N/A</v>
      </c>
      <c r="X808" s="27" t="e">
        <f>VLOOKUP(C808,'Перелік до списання'!$B$2:$B$207,1,FALSE)</f>
        <v>#N/A</v>
      </c>
    </row>
    <row r="809" spans="1:24" ht="11.1" customHeight="1" x14ac:dyDescent="0.2">
      <c r="A809" s="33">
        <v>4303</v>
      </c>
      <c r="B809" s="34" t="s">
        <v>241</v>
      </c>
      <c r="C809" s="35" t="s">
        <v>425</v>
      </c>
      <c r="D809" s="36">
        <v>103</v>
      </c>
      <c r="E809" s="34" t="s">
        <v>552</v>
      </c>
      <c r="F809" s="35" t="s">
        <v>29</v>
      </c>
      <c r="G809" s="42">
        <v>21953.85</v>
      </c>
      <c r="H809" s="42">
        <v>1941.26</v>
      </c>
      <c r="I809" s="42">
        <v>20012.59</v>
      </c>
      <c r="J809" s="39" t="s">
        <v>521</v>
      </c>
      <c r="K809" s="39" t="s">
        <v>65</v>
      </c>
      <c r="L809" s="36">
        <v>112</v>
      </c>
      <c r="M809" s="34" t="s">
        <v>777</v>
      </c>
      <c r="N809" s="34" t="s">
        <v>3128</v>
      </c>
      <c r="O809" s="40" t="str">
        <f t="shared" si="80"/>
        <v>Очисные сооружения</v>
      </c>
      <c r="P809" s="40" t="s">
        <v>3131</v>
      </c>
      <c r="Q809" s="40" t="e">
        <v>#N/A</v>
      </c>
      <c r="R809" s="40" t="e">
        <v>#N/A</v>
      </c>
      <c r="S809" s="27" t="e">
        <f>VLOOKUP(C809,'Список ТЗ'!$B$2:$B$457,1,FALSE)</f>
        <v>#N/A</v>
      </c>
      <c r="T809" s="27" t="e">
        <f>VLOOKUP(C809,'Список ТЗ'!$B$2:$E$457,2,FALSE)</f>
        <v>#N/A</v>
      </c>
      <c r="U809" s="27" t="e">
        <f>VLOOKUP(C809,'Список ТЗ'!$B$2:$E$457,3,FALSE)</f>
        <v>#N/A</v>
      </c>
      <c r="X809" s="27" t="str">
        <f>VLOOKUP(C809,'Перелік до списання'!$B$2:$B$207,1,FALSE)</f>
        <v>СЕА-10310000166/000</v>
      </c>
    </row>
    <row r="810" spans="1:24" ht="11.1" customHeight="1" x14ac:dyDescent="0.2">
      <c r="A810" s="33">
        <v>4304</v>
      </c>
      <c r="B810" s="34" t="s">
        <v>242</v>
      </c>
      <c r="C810" s="35" t="s">
        <v>426</v>
      </c>
      <c r="D810" s="36">
        <v>103</v>
      </c>
      <c r="E810" s="34" t="s">
        <v>552</v>
      </c>
      <c r="F810" s="35" t="s">
        <v>29</v>
      </c>
      <c r="G810" s="42">
        <v>3410.26</v>
      </c>
      <c r="H810" s="37">
        <v>301.52999999999997</v>
      </c>
      <c r="I810" s="42">
        <v>3108.73</v>
      </c>
      <c r="J810" s="39" t="s">
        <v>521</v>
      </c>
      <c r="K810" s="39" t="s">
        <v>65</v>
      </c>
      <c r="L810" s="36">
        <v>112</v>
      </c>
      <c r="M810" s="34" t="s">
        <v>777</v>
      </c>
      <c r="N810" s="34" t="s">
        <v>3128</v>
      </c>
      <c r="O810" s="40" t="str">
        <f t="shared" si="80"/>
        <v>Резервуар ЗМЗ</v>
      </c>
      <c r="P810" s="40" t="s">
        <v>3132</v>
      </c>
      <c r="Q810" s="40" t="e">
        <v>#N/A</v>
      </c>
      <c r="R810" s="40" t="e">
        <v>#N/A</v>
      </c>
      <c r="S810" s="27" t="e">
        <f>VLOOKUP(C810,'Список ТЗ'!$B$2:$B$457,1,FALSE)</f>
        <v>#N/A</v>
      </c>
      <c r="T810" s="27" t="e">
        <f>VLOOKUP(C810,'Список ТЗ'!$B$2:$E$457,2,FALSE)</f>
        <v>#N/A</v>
      </c>
      <c r="U810" s="27" t="e">
        <f>VLOOKUP(C810,'Список ТЗ'!$B$2:$E$457,3,FALSE)</f>
        <v>#N/A</v>
      </c>
      <c r="X810" s="27" t="str">
        <f>VLOOKUP(C810,'Перелік до списання'!$B$2:$B$207,1,FALSE)</f>
        <v>СЕА-10310000170/000</v>
      </c>
    </row>
    <row r="811" spans="1:24" ht="11.1" customHeight="1" x14ac:dyDescent="0.2">
      <c r="A811" s="33">
        <v>4305</v>
      </c>
      <c r="B811" s="34" t="s">
        <v>242</v>
      </c>
      <c r="C811" s="35" t="s">
        <v>427</v>
      </c>
      <c r="D811" s="36">
        <v>103</v>
      </c>
      <c r="E811" s="34" t="s">
        <v>552</v>
      </c>
      <c r="F811" s="35" t="s">
        <v>29</v>
      </c>
      <c r="G811" s="42">
        <v>3410.26</v>
      </c>
      <c r="H811" s="37">
        <v>301.52999999999997</v>
      </c>
      <c r="I811" s="42">
        <v>3108.73</v>
      </c>
      <c r="J811" s="39" t="s">
        <v>521</v>
      </c>
      <c r="K811" s="39" t="s">
        <v>65</v>
      </c>
      <c r="L811" s="36">
        <v>112</v>
      </c>
      <c r="M811" s="34" t="s">
        <v>777</v>
      </c>
      <c r="N811" s="34" t="s">
        <v>3128</v>
      </c>
      <c r="O811" s="40" t="str">
        <f t="shared" si="80"/>
        <v>Резервуар ЗМЗ</v>
      </c>
      <c r="P811" s="40" t="s">
        <v>3132</v>
      </c>
      <c r="Q811" s="40" t="e">
        <v>#N/A</v>
      </c>
      <c r="R811" s="40" t="e">
        <v>#N/A</v>
      </c>
      <c r="S811" s="27" t="e">
        <f>VLOOKUP(C811,'Список ТЗ'!$B$2:$B$457,1,FALSE)</f>
        <v>#N/A</v>
      </c>
      <c r="T811" s="27" t="e">
        <f>VLOOKUP(C811,'Список ТЗ'!$B$2:$E$457,2,FALSE)</f>
        <v>#N/A</v>
      </c>
      <c r="U811" s="27" t="e">
        <f>VLOOKUP(C811,'Список ТЗ'!$B$2:$E$457,3,FALSE)</f>
        <v>#N/A</v>
      </c>
      <c r="X811" s="27" t="str">
        <f>VLOOKUP(C811,'Перелік до списання'!$B$2:$B$207,1,FALSE)</f>
        <v>СЕА-10310000171/000</v>
      </c>
    </row>
    <row r="812" spans="1:24" ht="11.1" customHeight="1" x14ac:dyDescent="0.2">
      <c r="A812" s="33">
        <v>4306</v>
      </c>
      <c r="B812" s="34" t="s">
        <v>242</v>
      </c>
      <c r="C812" s="35" t="s">
        <v>428</v>
      </c>
      <c r="D812" s="36">
        <v>103</v>
      </c>
      <c r="E812" s="34" t="s">
        <v>552</v>
      </c>
      <c r="F812" s="35" t="s">
        <v>29</v>
      </c>
      <c r="G812" s="42">
        <v>3410.26</v>
      </c>
      <c r="H812" s="37">
        <v>301.52999999999997</v>
      </c>
      <c r="I812" s="42">
        <v>3108.73</v>
      </c>
      <c r="J812" s="39" t="s">
        <v>521</v>
      </c>
      <c r="K812" s="39" t="s">
        <v>65</v>
      </c>
      <c r="L812" s="36">
        <v>112</v>
      </c>
      <c r="M812" s="34" t="s">
        <v>777</v>
      </c>
      <c r="N812" s="34" t="s">
        <v>3128</v>
      </c>
      <c r="O812" s="40" t="str">
        <f t="shared" si="80"/>
        <v>Резервуар ЗМЗ</v>
      </c>
      <c r="P812" s="40" t="s">
        <v>3132</v>
      </c>
      <c r="Q812" s="40" t="e">
        <v>#N/A</v>
      </c>
      <c r="R812" s="40" t="e">
        <v>#N/A</v>
      </c>
      <c r="S812" s="27" t="e">
        <f>VLOOKUP(C812,'Список ТЗ'!$B$2:$B$457,1,FALSE)</f>
        <v>#N/A</v>
      </c>
      <c r="T812" s="27" t="e">
        <f>VLOOKUP(C812,'Список ТЗ'!$B$2:$E$457,2,FALSE)</f>
        <v>#N/A</v>
      </c>
      <c r="U812" s="27" t="e">
        <f>VLOOKUP(C812,'Список ТЗ'!$B$2:$E$457,3,FALSE)</f>
        <v>#N/A</v>
      </c>
      <c r="X812" s="27" t="str">
        <f>VLOOKUP(C812,'Перелік до списання'!$B$2:$B$207,1,FALSE)</f>
        <v>СЕА-10310000172/000</v>
      </c>
    </row>
    <row r="813" spans="1:24" ht="21.95" customHeight="1" x14ac:dyDescent="0.2">
      <c r="A813" s="33">
        <v>4307</v>
      </c>
      <c r="B813" s="34" t="s">
        <v>243</v>
      </c>
      <c r="C813" s="35" t="s">
        <v>429</v>
      </c>
      <c r="D813" s="36">
        <v>103</v>
      </c>
      <c r="E813" s="34" t="s">
        <v>552</v>
      </c>
      <c r="F813" s="35" t="s">
        <v>29</v>
      </c>
      <c r="G813" s="42">
        <v>1669.99</v>
      </c>
      <c r="H813" s="41">
        <v>127.9</v>
      </c>
      <c r="I813" s="42">
        <v>1542.09</v>
      </c>
      <c r="J813" s="39" t="s">
        <v>522</v>
      </c>
      <c r="K813" s="39" t="s">
        <v>65</v>
      </c>
      <c r="L813" s="36">
        <v>112</v>
      </c>
      <c r="M813" s="34" t="s">
        <v>777</v>
      </c>
      <c r="N813" s="34" t="s">
        <v>3128</v>
      </c>
      <c r="O813" s="40" t="str">
        <f t="shared" si="80"/>
        <v>Блок зберігання рідкого палива</v>
      </c>
      <c r="P813" s="40" t="s">
        <v>3133</v>
      </c>
      <c r="Q813" s="40" t="e">
        <v>#N/A</v>
      </c>
      <c r="R813" s="40" t="e">
        <v>#N/A</v>
      </c>
      <c r="S813" s="27" t="e">
        <f>VLOOKUP(C813,'Список ТЗ'!$B$2:$B$457,1,FALSE)</f>
        <v>#N/A</v>
      </c>
      <c r="T813" s="27" t="e">
        <f>VLOOKUP(C813,'Список ТЗ'!$B$2:$E$457,2,FALSE)</f>
        <v>#N/A</v>
      </c>
      <c r="U813" s="27" t="e">
        <f>VLOOKUP(C813,'Список ТЗ'!$B$2:$E$457,3,FALSE)</f>
        <v>#N/A</v>
      </c>
      <c r="X813" s="27" t="str">
        <f>VLOOKUP(C813,'Перелік до списання'!$B$2:$B$207,1,FALSE)</f>
        <v>СЕА-10310000173/000</v>
      </c>
    </row>
    <row r="814" spans="1:24" ht="11.1" customHeight="1" x14ac:dyDescent="0.2">
      <c r="A814" s="33">
        <v>4308</v>
      </c>
      <c r="B814" s="34" t="s">
        <v>242</v>
      </c>
      <c r="C814" s="35" t="s">
        <v>430</v>
      </c>
      <c r="D814" s="36">
        <v>103</v>
      </c>
      <c r="E814" s="34" t="s">
        <v>552</v>
      </c>
      <c r="F814" s="35" t="s">
        <v>29</v>
      </c>
      <c r="G814" s="42">
        <v>3410.26</v>
      </c>
      <c r="H814" s="37">
        <v>301.52999999999997</v>
      </c>
      <c r="I814" s="42">
        <v>3108.73</v>
      </c>
      <c r="J814" s="39" t="s">
        <v>521</v>
      </c>
      <c r="K814" s="39" t="s">
        <v>65</v>
      </c>
      <c r="L814" s="36">
        <v>112</v>
      </c>
      <c r="M814" s="34" t="s">
        <v>777</v>
      </c>
      <c r="N814" s="34" t="s">
        <v>3128</v>
      </c>
      <c r="O814" s="40" t="str">
        <f t="shared" si="80"/>
        <v>Резервуар ЗМЗ</v>
      </c>
      <c r="P814" s="40" t="s">
        <v>3132</v>
      </c>
      <c r="Q814" s="40" t="e">
        <v>#N/A</v>
      </c>
      <c r="R814" s="40" t="e">
        <v>#N/A</v>
      </c>
      <c r="S814" s="27" t="e">
        <f>VLOOKUP(C814,'Список ТЗ'!$B$2:$B$457,1,FALSE)</f>
        <v>#N/A</v>
      </c>
      <c r="T814" s="27" t="e">
        <f>VLOOKUP(C814,'Список ТЗ'!$B$2:$E$457,2,FALSE)</f>
        <v>#N/A</v>
      </c>
      <c r="U814" s="27" t="e">
        <f>VLOOKUP(C814,'Список ТЗ'!$B$2:$E$457,3,FALSE)</f>
        <v>#N/A</v>
      </c>
      <c r="X814" s="27" t="str">
        <f>VLOOKUP(C814,'Перелік до списання'!$B$2:$B$207,1,FALSE)</f>
        <v>СЕА-10310000168/000</v>
      </c>
    </row>
    <row r="815" spans="1:24" ht="11.1" customHeight="1" x14ac:dyDescent="0.2">
      <c r="A815" s="33">
        <v>4309</v>
      </c>
      <c r="B815" s="34" t="s">
        <v>242</v>
      </c>
      <c r="C815" s="35" t="s">
        <v>431</v>
      </c>
      <c r="D815" s="36">
        <v>103</v>
      </c>
      <c r="E815" s="34" t="s">
        <v>552</v>
      </c>
      <c r="F815" s="35" t="s">
        <v>29</v>
      </c>
      <c r="G815" s="42">
        <v>3410.26</v>
      </c>
      <c r="H815" s="37">
        <v>301.52999999999997</v>
      </c>
      <c r="I815" s="42">
        <v>3108.73</v>
      </c>
      <c r="J815" s="39" t="s">
        <v>521</v>
      </c>
      <c r="K815" s="39" t="s">
        <v>65</v>
      </c>
      <c r="L815" s="36">
        <v>112</v>
      </c>
      <c r="M815" s="34" t="s">
        <v>777</v>
      </c>
      <c r="N815" s="34" t="s">
        <v>3128</v>
      </c>
      <c r="O815" s="40" t="str">
        <f t="shared" si="80"/>
        <v>Резервуар ЗМЗ</v>
      </c>
      <c r="P815" s="40" t="s">
        <v>3132</v>
      </c>
      <c r="Q815" s="40" t="e">
        <v>#N/A</v>
      </c>
      <c r="R815" s="40" t="e">
        <v>#N/A</v>
      </c>
      <c r="S815" s="27" t="e">
        <f>VLOOKUP(C815,'Список ТЗ'!$B$2:$B$457,1,FALSE)</f>
        <v>#N/A</v>
      </c>
      <c r="T815" s="27" t="e">
        <f>VLOOKUP(C815,'Список ТЗ'!$B$2:$E$457,2,FALSE)</f>
        <v>#N/A</v>
      </c>
      <c r="U815" s="27" t="e">
        <f>VLOOKUP(C815,'Список ТЗ'!$B$2:$E$457,3,FALSE)</f>
        <v>#N/A</v>
      </c>
      <c r="X815" s="27" t="str">
        <f>VLOOKUP(C815,'Перелік до списання'!$B$2:$B$207,1,FALSE)</f>
        <v>СЕА-10310000169/000</v>
      </c>
    </row>
    <row r="816" spans="1:24" ht="21.95" customHeight="1" x14ac:dyDescent="0.2">
      <c r="A816" s="33">
        <v>72691</v>
      </c>
      <c r="B816" s="34" t="s">
        <v>3134</v>
      </c>
      <c r="C816" s="35" t="s">
        <v>3135</v>
      </c>
      <c r="D816" s="36">
        <v>103</v>
      </c>
      <c r="E816" s="34" t="s">
        <v>1947</v>
      </c>
      <c r="F816" s="35" t="s">
        <v>58</v>
      </c>
      <c r="G816" s="43">
        <v>9895.2000000000007</v>
      </c>
      <c r="H816" s="37">
        <v>54.97</v>
      </c>
      <c r="I816" s="42">
        <v>9840.23</v>
      </c>
      <c r="J816" s="39" t="s">
        <v>3136</v>
      </c>
      <c r="K816" s="39" t="s">
        <v>553</v>
      </c>
      <c r="L816" s="36">
        <v>178</v>
      </c>
      <c r="M816" s="34" t="s">
        <v>554</v>
      </c>
      <c r="N816" s="34" t="s">
        <v>3093</v>
      </c>
      <c r="O816" s="40" t="str">
        <f t="shared" si="80"/>
        <v>Блок-кімната 4 пров .Електриків, буд.17</v>
      </c>
      <c r="P816" s="40" t="s">
        <v>3137</v>
      </c>
      <c r="Q816" s="40" t="e">
        <v>#N/A</v>
      </c>
      <c r="R816" s="40" t="e">
        <v>#N/A</v>
      </c>
      <c r="S816" s="27" t="e">
        <f>VLOOKUP(C816,'Список ТЗ'!$B$2:$B$457,1,FALSE)</f>
        <v>#N/A</v>
      </c>
      <c r="T816" s="27" t="e">
        <f>VLOOKUP(C816,'Список ТЗ'!$B$2:$E$457,2,FALSE)</f>
        <v>#N/A</v>
      </c>
      <c r="U816" s="27" t="e">
        <f>VLOOKUP(C816,'Список ТЗ'!$B$2:$E$457,3,FALSE)</f>
        <v>#N/A</v>
      </c>
      <c r="X816" s="27" t="e">
        <f>VLOOKUP(C816,'Перелік до списання'!$B$2:$B$207,1,FALSE)</f>
        <v>#N/A</v>
      </c>
    </row>
    <row r="817" spans="1:24" ht="21.95" customHeight="1" x14ac:dyDescent="0.2">
      <c r="A817" s="33">
        <v>72708</v>
      </c>
      <c r="B817" s="34" t="s">
        <v>3138</v>
      </c>
      <c r="C817" s="35" t="s">
        <v>3139</v>
      </c>
      <c r="D817" s="36">
        <v>103</v>
      </c>
      <c r="E817" s="34" t="s">
        <v>1947</v>
      </c>
      <c r="F817" s="35" t="s">
        <v>58</v>
      </c>
      <c r="G817" s="37">
        <v>717.75</v>
      </c>
      <c r="H817" s="37">
        <v>3.99</v>
      </c>
      <c r="I817" s="37">
        <v>713.76</v>
      </c>
      <c r="J817" s="39" t="s">
        <v>437</v>
      </c>
      <c r="K817" s="39" t="s">
        <v>553</v>
      </c>
      <c r="L817" s="36">
        <v>178</v>
      </c>
      <c r="M817" s="34" t="s">
        <v>554</v>
      </c>
      <c r="N817" s="34" t="s">
        <v>3093</v>
      </c>
      <c r="O817" s="40" t="str">
        <f t="shared" si="80"/>
        <v>Блок-кімнати</v>
      </c>
      <c r="P817" s="40" t="s">
        <v>3138</v>
      </c>
      <c r="Q817" s="40" t="e">
        <v>#N/A</v>
      </c>
      <c r="R817" s="40" t="e">
        <v>#N/A</v>
      </c>
      <c r="S817" s="27" t="e">
        <f>VLOOKUP(C817,'Список ТЗ'!$B$2:$B$457,1,FALSE)</f>
        <v>#N/A</v>
      </c>
      <c r="T817" s="27" t="e">
        <f>VLOOKUP(C817,'Список ТЗ'!$B$2:$E$457,2,FALSE)</f>
        <v>#N/A</v>
      </c>
      <c r="U817" s="27" t="e">
        <f>VLOOKUP(C817,'Список ТЗ'!$B$2:$E$457,3,FALSE)</f>
        <v>#N/A</v>
      </c>
      <c r="X817" s="27" t="e">
        <f>VLOOKUP(C817,'Перелік до списання'!$B$2:$B$207,1,FALSE)</f>
        <v>#N/A</v>
      </c>
    </row>
    <row r="818" spans="1:24" ht="21.95" customHeight="1" x14ac:dyDescent="0.2">
      <c r="A818" s="33">
        <v>4368</v>
      </c>
      <c r="B818" s="34" t="s">
        <v>3140</v>
      </c>
      <c r="C818" s="35" t="s">
        <v>3141</v>
      </c>
      <c r="D818" s="36">
        <v>103</v>
      </c>
      <c r="E818" s="34" t="s">
        <v>1947</v>
      </c>
      <c r="F818" s="35" t="s">
        <v>58</v>
      </c>
      <c r="G818" s="42">
        <v>888474.32</v>
      </c>
      <c r="H818" s="42">
        <v>87921.93</v>
      </c>
      <c r="I818" s="42">
        <v>800552.39</v>
      </c>
      <c r="J818" s="39" t="s">
        <v>3142</v>
      </c>
      <c r="K818" s="39" t="s">
        <v>65</v>
      </c>
      <c r="L818" s="36">
        <v>172</v>
      </c>
      <c r="M818" s="34" t="s">
        <v>777</v>
      </c>
      <c r="N818" s="34" t="s">
        <v>3093</v>
      </c>
      <c r="O818" s="40" t="str">
        <f t="shared" si="80"/>
        <v>Арочное сборное здание</v>
      </c>
      <c r="P818" s="40" t="s">
        <v>3143</v>
      </c>
      <c r="Q818" s="40" t="e">
        <v>#N/A</v>
      </c>
      <c r="R818" s="40" t="e">
        <v>#N/A</v>
      </c>
      <c r="S818" s="27" t="e">
        <f>VLOOKUP(C818,'Список ТЗ'!$B$2:$B$457,1,FALSE)</f>
        <v>#N/A</v>
      </c>
      <c r="T818" s="27" t="e">
        <f>VLOOKUP(C818,'Список ТЗ'!$B$2:$E$457,2,FALSE)</f>
        <v>#N/A</v>
      </c>
      <c r="U818" s="27" t="e">
        <f>VLOOKUP(C818,'Список ТЗ'!$B$2:$E$457,3,FALSE)</f>
        <v>#N/A</v>
      </c>
      <c r="X818" s="27" t="e">
        <f>VLOOKUP(C818,'Перелік до списання'!$B$2:$B$207,1,FALSE)</f>
        <v>#N/A</v>
      </c>
    </row>
    <row r="819" spans="1:24" ht="21.95" customHeight="1" x14ac:dyDescent="0.2">
      <c r="A819" s="33">
        <v>4369</v>
      </c>
      <c r="B819" s="34" t="s">
        <v>3144</v>
      </c>
      <c r="C819" s="35" t="s">
        <v>3145</v>
      </c>
      <c r="D819" s="36">
        <v>103</v>
      </c>
      <c r="E819" s="34" t="s">
        <v>1947</v>
      </c>
      <c r="F819" s="35" t="s">
        <v>58</v>
      </c>
      <c r="G819" s="42">
        <v>13686.98</v>
      </c>
      <c r="H819" s="42">
        <v>1847.75</v>
      </c>
      <c r="I819" s="42">
        <v>11839.23</v>
      </c>
      <c r="J819" s="39" t="s">
        <v>484</v>
      </c>
      <c r="K819" s="39" t="s">
        <v>65</v>
      </c>
      <c r="L819" s="36">
        <v>172</v>
      </c>
      <c r="M819" s="34" t="s">
        <v>777</v>
      </c>
      <c r="N819" s="34" t="s">
        <v>3093</v>
      </c>
      <c r="O819" s="40" t="str">
        <f t="shared" si="80"/>
        <v>Блок - кімнати</v>
      </c>
      <c r="P819" s="40" t="s">
        <v>3138</v>
      </c>
      <c r="Q819" s="40" t="e">
        <v>#N/A</v>
      </c>
      <c r="R819" s="40" t="e">
        <v>#N/A</v>
      </c>
      <c r="S819" s="27" t="e">
        <f>VLOOKUP(C819,'Список ТЗ'!$B$2:$B$457,1,FALSE)</f>
        <v>#N/A</v>
      </c>
      <c r="T819" s="27" t="e">
        <f>VLOOKUP(C819,'Список ТЗ'!$B$2:$E$457,2,FALSE)</f>
        <v>#N/A</v>
      </c>
      <c r="U819" s="27" t="e">
        <f>VLOOKUP(C819,'Список ТЗ'!$B$2:$E$457,3,FALSE)</f>
        <v>#N/A</v>
      </c>
      <c r="X819" s="27" t="e">
        <f>VLOOKUP(C819,'Перелік до списання'!$B$2:$B$207,1,FALSE)</f>
        <v>#N/A</v>
      </c>
    </row>
    <row r="820" spans="1:24" ht="21.95" customHeight="1" x14ac:dyDescent="0.2">
      <c r="A820" s="33">
        <v>4370</v>
      </c>
      <c r="B820" s="34" t="s">
        <v>3146</v>
      </c>
      <c r="C820" s="35" t="s">
        <v>3147</v>
      </c>
      <c r="D820" s="36">
        <v>103</v>
      </c>
      <c r="E820" s="34" t="s">
        <v>1947</v>
      </c>
      <c r="F820" s="35" t="s">
        <v>58</v>
      </c>
      <c r="G820" s="42">
        <v>11043.08</v>
      </c>
      <c r="H820" s="37">
        <v>741.61</v>
      </c>
      <c r="I820" s="42">
        <v>10301.469999999999</v>
      </c>
      <c r="J820" s="39" t="s">
        <v>511</v>
      </c>
      <c r="K820" s="39" t="s">
        <v>65</v>
      </c>
      <c r="L820" s="36">
        <v>172</v>
      </c>
      <c r="M820" s="34" t="s">
        <v>777</v>
      </c>
      <c r="N820" s="34" t="s">
        <v>3093</v>
      </c>
      <c r="O820" s="40" t="str">
        <f t="shared" si="80"/>
        <v>Автогараж</v>
      </c>
      <c r="P820" s="40" t="s">
        <v>3146</v>
      </c>
      <c r="Q820" s="40" t="e">
        <v>#N/A</v>
      </c>
      <c r="R820" s="40" t="e">
        <v>#N/A</v>
      </c>
      <c r="S820" s="27" t="e">
        <f>VLOOKUP(C820,'Список ТЗ'!$B$2:$B$457,1,FALSE)</f>
        <v>#N/A</v>
      </c>
      <c r="T820" s="27" t="e">
        <f>VLOOKUP(C820,'Список ТЗ'!$B$2:$E$457,2,FALSE)</f>
        <v>#N/A</v>
      </c>
      <c r="U820" s="27" t="e">
        <f>VLOOKUP(C820,'Список ТЗ'!$B$2:$E$457,3,FALSE)</f>
        <v>#N/A</v>
      </c>
      <c r="X820" s="27" t="e">
        <f>VLOOKUP(C820,'Перелік до списання'!$B$2:$B$207,1,FALSE)</f>
        <v>#N/A</v>
      </c>
    </row>
    <row r="821" spans="1:24" ht="21.95" customHeight="1" x14ac:dyDescent="0.2">
      <c r="A821" s="33">
        <v>4371</v>
      </c>
      <c r="B821" s="34" t="s">
        <v>3148</v>
      </c>
      <c r="C821" s="35" t="s">
        <v>3149</v>
      </c>
      <c r="D821" s="36">
        <v>103</v>
      </c>
      <c r="E821" s="34" t="s">
        <v>1947</v>
      </c>
      <c r="F821" s="35" t="s">
        <v>58</v>
      </c>
      <c r="G821" s="42">
        <v>11692.68</v>
      </c>
      <c r="H821" s="37">
        <v>766.88</v>
      </c>
      <c r="I821" s="43">
        <v>10925.8</v>
      </c>
      <c r="J821" s="39" t="s">
        <v>504</v>
      </c>
      <c r="K821" s="39" t="s">
        <v>65</v>
      </c>
      <c r="L821" s="36">
        <v>172</v>
      </c>
      <c r="M821" s="34" t="s">
        <v>777</v>
      </c>
      <c r="N821" s="34" t="s">
        <v>3093</v>
      </c>
      <c r="O821" s="40" t="str">
        <f t="shared" si="80"/>
        <v>Бетонний гараж</v>
      </c>
      <c r="P821" s="40" t="s">
        <v>3150</v>
      </c>
      <c r="Q821" s="40" t="e">
        <v>#N/A</v>
      </c>
      <c r="R821" s="40" t="e">
        <v>#N/A</v>
      </c>
      <c r="S821" s="27" t="e">
        <f>VLOOKUP(C821,'Список ТЗ'!$B$2:$B$457,1,FALSE)</f>
        <v>#N/A</v>
      </c>
      <c r="T821" s="27" t="e">
        <f>VLOOKUP(C821,'Список ТЗ'!$B$2:$E$457,2,FALSE)</f>
        <v>#N/A</v>
      </c>
      <c r="U821" s="27" t="e">
        <f>VLOOKUP(C821,'Список ТЗ'!$B$2:$E$457,3,FALSE)</f>
        <v>#N/A</v>
      </c>
      <c r="X821" s="27" t="e">
        <f>VLOOKUP(C821,'Перелік до списання'!$B$2:$B$207,1,FALSE)</f>
        <v>#N/A</v>
      </c>
    </row>
    <row r="822" spans="1:24" ht="21.95" customHeight="1" x14ac:dyDescent="0.2">
      <c r="A822" s="33">
        <v>4373</v>
      </c>
      <c r="B822" s="34" t="s">
        <v>3151</v>
      </c>
      <c r="C822" s="35" t="s">
        <v>3152</v>
      </c>
      <c r="D822" s="36">
        <v>103</v>
      </c>
      <c r="E822" s="34" t="s">
        <v>1947</v>
      </c>
      <c r="F822" s="35" t="s">
        <v>58</v>
      </c>
      <c r="G822" s="42">
        <v>11633.67</v>
      </c>
      <c r="H822" s="43">
        <v>1073.5999999999999</v>
      </c>
      <c r="I822" s="42">
        <v>10560.07</v>
      </c>
      <c r="J822" s="39" t="s">
        <v>481</v>
      </c>
      <c r="K822" s="39" t="s">
        <v>65</v>
      </c>
      <c r="L822" s="36">
        <v>172</v>
      </c>
      <c r="M822" s="34" t="s">
        <v>777</v>
      </c>
      <c r="N822" s="34" t="s">
        <v>3093</v>
      </c>
      <c r="O822" s="40" t="str">
        <f t="shared" si="80"/>
        <v>Блок ОГБ</v>
      </c>
      <c r="P822" s="40" t="s">
        <v>3153</v>
      </c>
      <c r="Q822" s="40" t="e">
        <v>#N/A</v>
      </c>
      <c r="R822" s="40" t="e">
        <v>#N/A</v>
      </c>
      <c r="S822" s="27" t="e">
        <f>VLOOKUP(C822,'Список ТЗ'!$B$2:$B$457,1,FALSE)</f>
        <v>#N/A</v>
      </c>
      <c r="T822" s="27" t="e">
        <f>VLOOKUP(C822,'Список ТЗ'!$B$2:$E$457,2,FALSE)</f>
        <v>#N/A</v>
      </c>
      <c r="U822" s="27" t="e">
        <f>VLOOKUP(C822,'Список ТЗ'!$B$2:$E$457,3,FALSE)</f>
        <v>#N/A</v>
      </c>
      <c r="X822" s="27" t="e">
        <f>VLOOKUP(C822,'Перелік до списання'!$B$2:$B$207,1,FALSE)</f>
        <v>#N/A</v>
      </c>
    </row>
    <row r="823" spans="1:24" ht="21.95" customHeight="1" x14ac:dyDescent="0.2">
      <c r="A823" s="33">
        <v>4374</v>
      </c>
      <c r="B823" s="34" t="s">
        <v>3154</v>
      </c>
      <c r="C823" s="35" t="s">
        <v>3155</v>
      </c>
      <c r="D823" s="36">
        <v>103</v>
      </c>
      <c r="E823" s="34" t="s">
        <v>1947</v>
      </c>
      <c r="F823" s="35" t="s">
        <v>58</v>
      </c>
      <c r="G823" s="42">
        <v>12342.27</v>
      </c>
      <c r="H823" s="37">
        <v>792.12</v>
      </c>
      <c r="I823" s="42">
        <v>11550.15</v>
      </c>
      <c r="J823" s="39" t="s">
        <v>481</v>
      </c>
      <c r="K823" s="39" t="s">
        <v>65</v>
      </c>
      <c r="L823" s="36">
        <v>172</v>
      </c>
      <c r="M823" s="34" t="s">
        <v>777</v>
      </c>
      <c r="N823" s="34" t="s">
        <v>3093</v>
      </c>
      <c r="O823" s="40" t="str">
        <f t="shared" si="80"/>
        <v>Гараж залізобетонний</v>
      </c>
      <c r="P823" s="40" t="s">
        <v>3156</v>
      </c>
      <c r="Q823" s="40" t="e">
        <v>#N/A</v>
      </c>
      <c r="R823" s="40" t="e">
        <v>#N/A</v>
      </c>
      <c r="S823" s="27" t="e">
        <f>VLOOKUP(C823,'Список ТЗ'!$B$2:$B$457,1,FALSE)</f>
        <v>#N/A</v>
      </c>
      <c r="T823" s="27" t="e">
        <f>VLOOKUP(C823,'Список ТЗ'!$B$2:$E$457,2,FALSE)</f>
        <v>#N/A</v>
      </c>
      <c r="U823" s="27" t="e">
        <f>VLOOKUP(C823,'Список ТЗ'!$B$2:$E$457,3,FALSE)</f>
        <v>#N/A</v>
      </c>
      <c r="X823" s="27" t="e">
        <f>VLOOKUP(C823,'Перелік до списання'!$B$2:$B$207,1,FALSE)</f>
        <v>#N/A</v>
      </c>
    </row>
    <row r="824" spans="1:24" ht="21.95" customHeight="1" x14ac:dyDescent="0.2">
      <c r="A824" s="33">
        <v>4437</v>
      </c>
      <c r="B824" s="34" t="s">
        <v>3154</v>
      </c>
      <c r="C824" s="35" t="s">
        <v>3157</v>
      </c>
      <c r="D824" s="36">
        <v>103</v>
      </c>
      <c r="E824" s="34" t="s">
        <v>1947</v>
      </c>
      <c r="F824" s="35" t="s">
        <v>58</v>
      </c>
      <c r="G824" s="42">
        <v>12342.27</v>
      </c>
      <c r="H824" s="37">
        <v>792.12</v>
      </c>
      <c r="I824" s="42">
        <v>11550.15</v>
      </c>
      <c r="J824" s="39" t="s">
        <v>481</v>
      </c>
      <c r="K824" s="39" t="s">
        <v>65</v>
      </c>
      <c r="L824" s="36">
        <v>172</v>
      </c>
      <c r="M824" s="34" t="s">
        <v>777</v>
      </c>
      <c r="N824" s="34" t="s">
        <v>3093</v>
      </c>
      <c r="O824" s="40" t="str">
        <f t="shared" si="80"/>
        <v>Гараж залізобетонний</v>
      </c>
      <c r="P824" s="40" t="s">
        <v>3156</v>
      </c>
      <c r="Q824" s="40" t="e">
        <v>#N/A</v>
      </c>
      <c r="R824" s="40" t="e">
        <v>#N/A</v>
      </c>
      <c r="S824" s="27" t="e">
        <f>VLOOKUP(C824,'Список ТЗ'!$B$2:$B$457,1,FALSE)</f>
        <v>#N/A</v>
      </c>
      <c r="T824" s="27" t="e">
        <f>VLOOKUP(C824,'Список ТЗ'!$B$2:$E$457,2,FALSE)</f>
        <v>#N/A</v>
      </c>
      <c r="U824" s="27" t="e">
        <f>VLOOKUP(C824,'Список ТЗ'!$B$2:$E$457,3,FALSE)</f>
        <v>#N/A</v>
      </c>
      <c r="X824" s="27" t="e">
        <f>VLOOKUP(C824,'Перелік до списання'!$B$2:$B$207,1,FALSE)</f>
        <v>#N/A</v>
      </c>
    </row>
    <row r="825" spans="1:24" ht="21.95" customHeight="1" x14ac:dyDescent="0.2">
      <c r="A825" s="33">
        <v>4438</v>
      </c>
      <c r="B825" s="34" t="s">
        <v>3158</v>
      </c>
      <c r="C825" s="35" t="s">
        <v>3159</v>
      </c>
      <c r="D825" s="36">
        <v>103</v>
      </c>
      <c r="E825" s="34" t="s">
        <v>1947</v>
      </c>
      <c r="F825" s="35" t="s">
        <v>58</v>
      </c>
      <c r="G825" s="42">
        <v>12342.27</v>
      </c>
      <c r="H825" s="37">
        <v>792.12</v>
      </c>
      <c r="I825" s="42">
        <v>11550.15</v>
      </c>
      <c r="J825" s="39" t="s">
        <v>517</v>
      </c>
      <c r="K825" s="39" t="s">
        <v>65</v>
      </c>
      <c r="L825" s="36">
        <v>172</v>
      </c>
      <c r="M825" s="34" t="s">
        <v>777</v>
      </c>
      <c r="N825" s="34" t="s">
        <v>3093</v>
      </c>
      <c r="O825" s="40" t="str">
        <f t="shared" si="80"/>
        <v>Гараж</v>
      </c>
      <c r="P825" s="40" t="s">
        <v>3158</v>
      </c>
      <c r="Q825" s="40" t="e">
        <v>#N/A</v>
      </c>
      <c r="R825" s="40" t="e">
        <v>#N/A</v>
      </c>
      <c r="S825" s="27" t="e">
        <f>VLOOKUP(C825,'Список ТЗ'!$B$2:$B$457,1,FALSE)</f>
        <v>#N/A</v>
      </c>
      <c r="T825" s="27" t="e">
        <f>VLOOKUP(C825,'Список ТЗ'!$B$2:$E$457,2,FALSE)</f>
        <v>#N/A</v>
      </c>
      <c r="U825" s="27" t="e">
        <f>VLOOKUP(C825,'Список ТЗ'!$B$2:$E$457,3,FALSE)</f>
        <v>#N/A</v>
      </c>
      <c r="X825" s="27" t="e">
        <f>VLOOKUP(C825,'Перелік до списання'!$B$2:$B$207,1,FALSE)</f>
        <v>#N/A</v>
      </c>
    </row>
    <row r="826" spans="1:24" ht="21.95" customHeight="1" x14ac:dyDescent="0.2">
      <c r="A826" s="33">
        <v>4439</v>
      </c>
      <c r="B826" s="34" t="s">
        <v>3144</v>
      </c>
      <c r="C826" s="35" t="s">
        <v>3160</v>
      </c>
      <c r="D826" s="36">
        <v>103</v>
      </c>
      <c r="E826" s="34" t="s">
        <v>1947</v>
      </c>
      <c r="F826" s="35" t="s">
        <v>58</v>
      </c>
      <c r="G826" s="42">
        <v>14889.22</v>
      </c>
      <c r="H826" s="43">
        <v>1771.5</v>
      </c>
      <c r="I826" s="42">
        <v>13117.72</v>
      </c>
      <c r="J826" s="39" t="s">
        <v>441</v>
      </c>
      <c r="K826" s="39" t="s">
        <v>65</v>
      </c>
      <c r="L826" s="36">
        <v>172</v>
      </c>
      <c r="M826" s="34" t="s">
        <v>777</v>
      </c>
      <c r="N826" s="34" t="s">
        <v>3093</v>
      </c>
      <c r="O826" s="40" t="str">
        <f t="shared" si="80"/>
        <v>Блок - кімнати</v>
      </c>
      <c r="P826" s="40" t="s">
        <v>3138</v>
      </c>
      <c r="Q826" s="40" t="e">
        <v>#N/A</v>
      </c>
      <c r="R826" s="40" t="e">
        <v>#N/A</v>
      </c>
      <c r="S826" s="27" t="e">
        <f>VLOOKUP(C826,'Список ТЗ'!$B$2:$B$457,1,FALSE)</f>
        <v>#N/A</v>
      </c>
      <c r="T826" s="27" t="e">
        <f>VLOOKUP(C826,'Список ТЗ'!$B$2:$E$457,2,FALSE)</f>
        <v>#N/A</v>
      </c>
      <c r="U826" s="27" t="e">
        <f>VLOOKUP(C826,'Список ТЗ'!$B$2:$E$457,3,FALSE)</f>
        <v>#N/A</v>
      </c>
      <c r="X826" s="27" t="e">
        <f>VLOOKUP(C826,'Перелік до списання'!$B$2:$B$207,1,FALSE)</f>
        <v>#N/A</v>
      </c>
    </row>
    <row r="827" spans="1:24" ht="21.95" customHeight="1" x14ac:dyDescent="0.2">
      <c r="A827" s="33">
        <v>4440</v>
      </c>
      <c r="B827" s="34" t="s">
        <v>3144</v>
      </c>
      <c r="C827" s="35" t="s">
        <v>3161</v>
      </c>
      <c r="D827" s="36">
        <v>103</v>
      </c>
      <c r="E827" s="34" t="s">
        <v>1947</v>
      </c>
      <c r="F827" s="35" t="s">
        <v>58</v>
      </c>
      <c r="G827" s="42">
        <v>14889.22</v>
      </c>
      <c r="H827" s="43">
        <v>1771.5</v>
      </c>
      <c r="I827" s="42">
        <v>13117.72</v>
      </c>
      <c r="J827" s="39" t="s">
        <v>441</v>
      </c>
      <c r="K827" s="39" t="s">
        <v>65</v>
      </c>
      <c r="L827" s="36">
        <v>172</v>
      </c>
      <c r="M827" s="34" t="s">
        <v>777</v>
      </c>
      <c r="N827" s="34" t="s">
        <v>3093</v>
      </c>
      <c r="O827" s="40" t="str">
        <f t="shared" si="80"/>
        <v>Блок - кімнати</v>
      </c>
      <c r="P827" s="40" t="s">
        <v>3138</v>
      </c>
      <c r="Q827" s="40" t="e">
        <v>#N/A</v>
      </c>
      <c r="R827" s="40" t="e">
        <v>#N/A</v>
      </c>
      <c r="S827" s="27" t="e">
        <f>VLOOKUP(C827,'Список ТЗ'!$B$2:$B$457,1,FALSE)</f>
        <v>#N/A</v>
      </c>
      <c r="T827" s="27" t="e">
        <f>VLOOKUP(C827,'Список ТЗ'!$B$2:$E$457,2,FALSE)</f>
        <v>#N/A</v>
      </c>
      <c r="U827" s="27" t="e">
        <f>VLOOKUP(C827,'Список ТЗ'!$B$2:$E$457,3,FALSE)</f>
        <v>#N/A</v>
      </c>
      <c r="X827" s="27" t="e">
        <f>VLOOKUP(C827,'Перелік до списання'!$B$2:$B$207,1,FALSE)</f>
        <v>#N/A</v>
      </c>
    </row>
    <row r="828" spans="1:24" ht="21.95" customHeight="1" x14ac:dyDescent="0.2">
      <c r="A828" s="33">
        <v>4441</v>
      </c>
      <c r="B828" s="34" t="s">
        <v>3144</v>
      </c>
      <c r="C828" s="35" t="s">
        <v>3162</v>
      </c>
      <c r="D828" s="36">
        <v>103</v>
      </c>
      <c r="E828" s="34" t="s">
        <v>1947</v>
      </c>
      <c r="F828" s="35" t="s">
        <v>58</v>
      </c>
      <c r="G828" s="42">
        <v>14889.22</v>
      </c>
      <c r="H828" s="43">
        <v>1771.5</v>
      </c>
      <c r="I828" s="42">
        <v>13117.72</v>
      </c>
      <c r="J828" s="39" t="s">
        <v>441</v>
      </c>
      <c r="K828" s="39" t="s">
        <v>65</v>
      </c>
      <c r="L828" s="36">
        <v>172</v>
      </c>
      <c r="M828" s="34" t="s">
        <v>777</v>
      </c>
      <c r="N828" s="34" t="s">
        <v>3093</v>
      </c>
      <c r="O828" s="40" t="str">
        <f t="shared" si="80"/>
        <v>Блок - кімнати</v>
      </c>
      <c r="P828" s="40" t="s">
        <v>3138</v>
      </c>
      <c r="Q828" s="40" t="e">
        <v>#N/A</v>
      </c>
      <c r="R828" s="40" t="e">
        <v>#N/A</v>
      </c>
      <c r="S828" s="27" t="e">
        <f>VLOOKUP(C828,'Список ТЗ'!$B$2:$B$457,1,FALSE)</f>
        <v>#N/A</v>
      </c>
      <c r="T828" s="27" t="e">
        <f>VLOOKUP(C828,'Список ТЗ'!$B$2:$E$457,2,FALSE)</f>
        <v>#N/A</v>
      </c>
      <c r="U828" s="27" t="e">
        <f>VLOOKUP(C828,'Список ТЗ'!$B$2:$E$457,3,FALSE)</f>
        <v>#N/A</v>
      </c>
      <c r="X828" s="27" t="e">
        <f>VLOOKUP(C828,'Перелік до списання'!$B$2:$B$207,1,FALSE)</f>
        <v>#N/A</v>
      </c>
    </row>
    <row r="829" spans="1:24" ht="21.95" customHeight="1" x14ac:dyDescent="0.2">
      <c r="A829" s="33">
        <v>4442</v>
      </c>
      <c r="B829" s="34" t="s">
        <v>3163</v>
      </c>
      <c r="C829" s="35" t="s">
        <v>3164</v>
      </c>
      <c r="D829" s="36">
        <v>103</v>
      </c>
      <c r="E829" s="34" t="s">
        <v>1947</v>
      </c>
      <c r="F829" s="35" t="s">
        <v>58</v>
      </c>
      <c r="G829" s="42">
        <v>14889.22</v>
      </c>
      <c r="H829" s="43">
        <v>1771.5</v>
      </c>
      <c r="I829" s="42">
        <v>13117.72</v>
      </c>
      <c r="J829" s="39" t="s">
        <v>441</v>
      </c>
      <c r="K829" s="39" t="s">
        <v>65</v>
      </c>
      <c r="L829" s="36">
        <v>172</v>
      </c>
      <c r="M829" s="34" t="s">
        <v>777</v>
      </c>
      <c r="N829" s="34" t="s">
        <v>3093</v>
      </c>
      <c r="O829" s="40" t="str">
        <f t="shared" si="80"/>
        <v>Блок – кімнати</v>
      </c>
      <c r="P829" s="40" t="s">
        <v>3165</v>
      </c>
      <c r="Q829" s="40" t="e">
        <v>#N/A</v>
      </c>
      <c r="R829" s="40" t="e">
        <v>#N/A</v>
      </c>
      <c r="S829" s="27" t="e">
        <f>VLOOKUP(C829,'Список ТЗ'!$B$2:$B$457,1,FALSE)</f>
        <v>#N/A</v>
      </c>
      <c r="T829" s="27" t="e">
        <f>VLOOKUP(C829,'Список ТЗ'!$B$2:$E$457,2,FALSE)</f>
        <v>#N/A</v>
      </c>
      <c r="U829" s="27" t="e">
        <f>VLOOKUP(C829,'Список ТЗ'!$B$2:$E$457,3,FALSE)</f>
        <v>#N/A</v>
      </c>
      <c r="X829" s="27" t="e">
        <f>VLOOKUP(C829,'Перелік до списання'!$B$2:$B$207,1,FALSE)</f>
        <v>#N/A</v>
      </c>
    </row>
    <row r="830" spans="1:24" ht="21.95" customHeight="1" x14ac:dyDescent="0.2">
      <c r="A830" s="33">
        <v>4443</v>
      </c>
      <c r="B830" s="34" t="s">
        <v>3144</v>
      </c>
      <c r="C830" s="35" t="s">
        <v>3166</v>
      </c>
      <c r="D830" s="36">
        <v>103</v>
      </c>
      <c r="E830" s="34" t="s">
        <v>1947</v>
      </c>
      <c r="F830" s="35" t="s">
        <v>58</v>
      </c>
      <c r="G830" s="42">
        <v>14889.22</v>
      </c>
      <c r="H830" s="43">
        <v>1771.5</v>
      </c>
      <c r="I830" s="42">
        <v>13117.72</v>
      </c>
      <c r="J830" s="39" t="s">
        <v>441</v>
      </c>
      <c r="K830" s="39" t="s">
        <v>65</v>
      </c>
      <c r="L830" s="36">
        <v>172</v>
      </c>
      <c r="M830" s="34" t="s">
        <v>777</v>
      </c>
      <c r="N830" s="34" t="s">
        <v>3093</v>
      </c>
      <c r="O830" s="40" t="str">
        <f t="shared" si="80"/>
        <v>Блок - кімнати</v>
      </c>
      <c r="P830" s="40" t="s">
        <v>3138</v>
      </c>
      <c r="Q830" s="40" t="e">
        <v>#N/A</v>
      </c>
      <c r="R830" s="40" t="e">
        <v>#N/A</v>
      </c>
      <c r="S830" s="27" t="e">
        <f>VLOOKUP(C830,'Список ТЗ'!$B$2:$B$457,1,FALSE)</f>
        <v>#N/A</v>
      </c>
      <c r="T830" s="27" t="e">
        <f>VLOOKUP(C830,'Список ТЗ'!$B$2:$E$457,2,FALSE)</f>
        <v>#N/A</v>
      </c>
      <c r="U830" s="27" t="e">
        <f>VLOOKUP(C830,'Список ТЗ'!$B$2:$E$457,3,FALSE)</f>
        <v>#N/A</v>
      </c>
      <c r="X830" s="27" t="e">
        <f>VLOOKUP(C830,'Перелік до списання'!$B$2:$B$207,1,FALSE)</f>
        <v>#N/A</v>
      </c>
    </row>
    <row r="831" spans="1:24" ht="21.95" customHeight="1" x14ac:dyDescent="0.2">
      <c r="A831" s="33">
        <v>4444</v>
      </c>
      <c r="B831" s="34" t="s">
        <v>3144</v>
      </c>
      <c r="C831" s="35" t="s">
        <v>3167</v>
      </c>
      <c r="D831" s="36">
        <v>103</v>
      </c>
      <c r="E831" s="34" t="s">
        <v>1947</v>
      </c>
      <c r="F831" s="35" t="s">
        <v>58</v>
      </c>
      <c r="G831" s="42">
        <v>14889.22</v>
      </c>
      <c r="H831" s="43">
        <v>1771.5</v>
      </c>
      <c r="I831" s="42">
        <v>13117.72</v>
      </c>
      <c r="J831" s="39" t="s">
        <v>441</v>
      </c>
      <c r="K831" s="39" t="s">
        <v>65</v>
      </c>
      <c r="L831" s="36">
        <v>172</v>
      </c>
      <c r="M831" s="34" t="s">
        <v>777</v>
      </c>
      <c r="N831" s="34" t="s">
        <v>3093</v>
      </c>
      <c r="O831" s="40" t="str">
        <f t="shared" si="80"/>
        <v>Блок - кімнати</v>
      </c>
      <c r="P831" s="40" t="s">
        <v>3138</v>
      </c>
      <c r="Q831" s="40" t="e">
        <v>#N/A</v>
      </c>
      <c r="R831" s="40" t="e">
        <v>#N/A</v>
      </c>
      <c r="S831" s="27" t="e">
        <f>VLOOKUP(C831,'Список ТЗ'!$B$2:$B$457,1,FALSE)</f>
        <v>#N/A</v>
      </c>
      <c r="T831" s="27" t="e">
        <f>VLOOKUP(C831,'Список ТЗ'!$B$2:$E$457,2,FALSE)</f>
        <v>#N/A</v>
      </c>
      <c r="U831" s="27" t="e">
        <f>VLOOKUP(C831,'Список ТЗ'!$B$2:$E$457,3,FALSE)</f>
        <v>#N/A</v>
      </c>
      <c r="X831" s="27" t="e">
        <f>VLOOKUP(C831,'Перелік до списання'!$B$2:$B$207,1,FALSE)</f>
        <v>#N/A</v>
      </c>
    </row>
    <row r="832" spans="1:24" ht="21.95" customHeight="1" x14ac:dyDescent="0.2">
      <c r="A832" s="33">
        <v>4445</v>
      </c>
      <c r="B832" s="34" t="s">
        <v>3168</v>
      </c>
      <c r="C832" s="35" t="s">
        <v>3169</v>
      </c>
      <c r="D832" s="36">
        <v>103</v>
      </c>
      <c r="E832" s="34" t="s">
        <v>1947</v>
      </c>
      <c r="F832" s="35" t="s">
        <v>58</v>
      </c>
      <c r="G832" s="42">
        <v>31242.02</v>
      </c>
      <c r="H832" s="42">
        <v>2579.83</v>
      </c>
      <c r="I832" s="42">
        <v>28662.19</v>
      </c>
      <c r="J832" s="39" t="s">
        <v>441</v>
      </c>
      <c r="K832" s="39" t="s">
        <v>65</v>
      </c>
      <c r="L832" s="36">
        <v>172</v>
      </c>
      <c r="M832" s="34" t="s">
        <v>777</v>
      </c>
      <c r="N832" s="34" t="s">
        <v>3093</v>
      </c>
      <c r="O832" s="40" t="str">
        <f t="shared" si="80"/>
        <v>Побутове приміщення</v>
      </c>
      <c r="P832" s="40" t="s">
        <v>3170</v>
      </c>
      <c r="Q832" s="40" t="e">
        <v>#N/A</v>
      </c>
      <c r="R832" s="40" t="e">
        <v>#N/A</v>
      </c>
      <c r="S832" s="27" t="e">
        <f>VLOOKUP(C832,'Список ТЗ'!$B$2:$B$457,1,FALSE)</f>
        <v>#N/A</v>
      </c>
      <c r="T832" s="27" t="e">
        <f>VLOOKUP(C832,'Список ТЗ'!$B$2:$E$457,2,FALSE)</f>
        <v>#N/A</v>
      </c>
      <c r="U832" s="27" t="e">
        <f>VLOOKUP(C832,'Список ТЗ'!$B$2:$E$457,3,FALSE)</f>
        <v>#N/A</v>
      </c>
      <c r="X832" s="27" t="e">
        <f>VLOOKUP(C832,'Перелік до списання'!$B$2:$B$207,1,FALSE)</f>
        <v>#N/A</v>
      </c>
    </row>
    <row r="833" spans="1:24" ht="11.1" customHeight="1" x14ac:dyDescent="0.2">
      <c r="A833" s="33">
        <v>4473</v>
      </c>
      <c r="B833" s="34" t="s">
        <v>3171</v>
      </c>
      <c r="C833" s="35" t="s">
        <v>3172</v>
      </c>
      <c r="D833" s="36">
        <v>1091</v>
      </c>
      <c r="E833" s="34" t="s">
        <v>2677</v>
      </c>
      <c r="F833" s="35" t="s">
        <v>2678</v>
      </c>
      <c r="G833" s="38">
        <v>40</v>
      </c>
      <c r="H833" s="37">
        <v>37.86</v>
      </c>
      <c r="I833" s="37">
        <v>2.14</v>
      </c>
      <c r="J833" s="39" t="s">
        <v>3173</v>
      </c>
      <c r="K833" s="39" t="s">
        <v>65</v>
      </c>
      <c r="L833" s="36">
        <v>136</v>
      </c>
      <c r="M833" s="34" t="s">
        <v>777</v>
      </c>
      <c r="N833" s="34" t="s">
        <v>3174</v>
      </c>
      <c r="O833" s="40" t="str">
        <f t="shared" si="80"/>
        <v>Ванна чугунная</v>
      </c>
      <c r="P833" s="40" t="s">
        <v>3175</v>
      </c>
      <c r="Q833" s="40" t="e">
        <v>#N/A</v>
      </c>
      <c r="R833" s="40" t="e">
        <v>#N/A</v>
      </c>
      <c r="S833" s="27" t="e">
        <f>VLOOKUP(C833,'Список ТЗ'!$B$2:$B$457,1,FALSE)</f>
        <v>#N/A</v>
      </c>
      <c r="T833" s="27" t="e">
        <f>VLOOKUP(C833,'Список ТЗ'!$B$2:$E$457,2,FALSE)</f>
        <v>#N/A</v>
      </c>
      <c r="U833" s="27" t="e">
        <f>VLOOKUP(C833,'Список ТЗ'!$B$2:$E$457,3,FALSE)</f>
        <v>#N/A</v>
      </c>
      <c r="X833" s="27" t="e">
        <f>VLOOKUP(C833,'Перелік до списання'!$B$2:$B$207,1,FALSE)</f>
        <v>#N/A</v>
      </c>
    </row>
    <row r="834" spans="1:24" ht="21.95" customHeight="1" x14ac:dyDescent="0.2">
      <c r="A834" s="33">
        <v>72653</v>
      </c>
      <c r="B834" s="34" t="s">
        <v>3176</v>
      </c>
      <c r="C834" s="35" t="s">
        <v>3177</v>
      </c>
      <c r="D834" s="36">
        <v>106</v>
      </c>
      <c r="E834" s="34" t="s">
        <v>552</v>
      </c>
      <c r="F834" s="35" t="s">
        <v>29</v>
      </c>
      <c r="G834" s="42">
        <v>1661.35</v>
      </c>
      <c r="H834" s="37">
        <v>34.61</v>
      </c>
      <c r="I834" s="42">
        <v>1626.74</v>
      </c>
      <c r="J834" s="39" t="s">
        <v>3178</v>
      </c>
      <c r="K834" s="39" t="s">
        <v>553</v>
      </c>
      <c r="L834" s="36">
        <v>46</v>
      </c>
      <c r="M834" s="34" t="s">
        <v>554</v>
      </c>
      <c r="N834" s="34" t="s">
        <v>3179</v>
      </c>
      <c r="O834" s="40" t="str">
        <f t="shared" si="80"/>
        <v>РАДІОТЕРМІНАЛ АБОНЕНТСЬКИЙ 3S</v>
      </c>
      <c r="P834" s="40" t="s">
        <v>3180</v>
      </c>
      <c r="Q834" s="40" t="e">
        <v>#N/A</v>
      </c>
      <c r="R834" s="40" t="e">
        <v>#N/A</v>
      </c>
      <c r="S834" s="27" t="e">
        <f>VLOOKUP(C834,'Список ТЗ'!$B$2:$B$457,1,FALSE)</f>
        <v>#N/A</v>
      </c>
      <c r="T834" s="27" t="e">
        <f>VLOOKUP(C834,'Список ТЗ'!$B$2:$E$457,2,FALSE)</f>
        <v>#N/A</v>
      </c>
      <c r="U834" s="27" t="e">
        <f>VLOOKUP(C834,'Список ТЗ'!$B$2:$E$457,3,FALSE)</f>
        <v>#N/A</v>
      </c>
      <c r="X834" s="27" t="e">
        <f>VLOOKUP(C834,'Перелік до списання'!$B$2:$B$207,1,FALSE)</f>
        <v>#N/A</v>
      </c>
    </row>
    <row r="835" spans="1:24" ht="21.95" customHeight="1" x14ac:dyDescent="0.2">
      <c r="A835" s="33">
        <v>72654</v>
      </c>
      <c r="B835" s="34" t="s">
        <v>3176</v>
      </c>
      <c r="C835" s="35" t="s">
        <v>3181</v>
      </c>
      <c r="D835" s="36">
        <v>106</v>
      </c>
      <c r="E835" s="34" t="s">
        <v>552</v>
      </c>
      <c r="F835" s="35" t="s">
        <v>29</v>
      </c>
      <c r="G835" s="42">
        <v>1661.35</v>
      </c>
      <c r="H835" s="37">
        <v>34.61</v>
      </c>
      <c r="I835" s="42">
        <v>1626.74</v>
      </c>
      <c r="J835" s="39" t="s">
        <v>3178</v>
      </c>
      <c r="K835" s="39" t="s">
        <v>553</v>
      </c>
      <c r="L835" s="36">
        <v>46</v>
      </c>
      <c r="M835" s="34" t="s">
        <v>554</v>
      </c>
      <c r="N835" s="34" t="s">
        <v>3179</v>
      </c>
      <c r="O835" s="40" t="str">
        <f t="shared" si="80"/>
        <v>РАДІОТЕРМІНАЛ АБОНЕНТСЬКИЙ 3S</v>
      </c>
      <c r="P835" s="40" t="s">
        <v>3180</v>
      </c>
      <c r="Q835" s="40" t="e">
        <v>#N/A</v>
      </c>
      <c r="R835" s="40" t="e">
        <v>#N/A</v>
      </c>
      <c r="S835" s="27" t="e">
        <f>VLOOKUP(C835,'Список ТЗ'!$B$2:$B$457,1,FALSE)</f>
        <v>#N/A</v>
      </c>
      <c r="T835" s="27" t="e">
        <f>VLOOKUP(C835,'Список ТЗ'!$B$2:$E$457,2,FALSE)</f>
        <v>#N/A</v>
      </c>
      <c r="U835" s="27" t="e">
        <f>VLOOKUP(C835,'Список ТЗ'!$B$2:$E$457,3,FALSE)</f>
        <v>#N/A</v>
      </c>
      <c r="X835" s="27" t="e">
        <f>VLOOKUP(C835,'Перелік до списання'!$B$2:$B$207,1,FALSE)</f>
        <v>#N/A</v>
      </c>
    </row>
    <row r="836" spans="1:24" ht="11.1" customHeight="1" x14ac:dyDescent="0.2">
      <c r="A836" s="33">
        <v>72660</v>
      </c>
      <c r="B836" s="34" t="s">
        <v>3182</v>
      </c>
      <c r="C836" s="35" t="s">
        <v>3183</v>
      </c>
      <c r="D836" s="36">
        <v>106</v>
      </c>
      <c r="E836" s="34" t="s">
        <v>552</v>
      </c>
      <c r="F836" s="35" t="s">
        <v>29</v>
      </c>
      <c r="G836" s="42">
        <v>5412.75</v>
      </c>
      <c r="H836" s="37">
        <v>112.77</v>
      </c>
      <c r="I836" s="42">
        <v>5299.98</v>
      </c>
      <c r="J836" s="39" t="s">
        <v>3184</v>
      </c>
      <c r="K836" s="39" t="s">
        <v>553</v>
      </c>
      <c r="L836" s="36">
        <v>46</v>
      </c>
      <c r="M836" s="34" t="s">
        <v>554</v>
      </c>
      <c r="N836" s="34" t="s">
        <v>3179</v>
      </c>
      <c r="O836" s="40" t="str">
        <f t="shared" si="80"/>
        <v>Автомат газводы УОГВ-4М</v>
      </c>
      <c r="P836" s="40" t="s">
        <v>3185</v>
      </c>
      <c r="Q836" s="40" t="e">
        <v>#N/A</v>
      </c>
      <c r="R836" s="40" t="e">
        <v>#N/A</v>
      </c>
      <c r="S836" s="27" t="e">
        <f>VLOOKUP(C836,'Список ТЗ'!$B$2:$B$457,1,FALSE)</f>
        <v>#N/A</v>
      </c>
      <c r="T836" s="27" t="e">
        <f>VLOOKUP(C836,'Список ТЗ'!$B$2:$E$457,2,FALSE)</f>
        <v>#N/A</v>
      </c>
      <c r="U836" s="27" t="e">
        <f>VLOOKUP(C836,'Список ТЗ'!$B$2:$E$457,3,FALSE)</f>
        <v>#N/A</v>
      </c>
      <c r="X836" s="27" t="e">
        <f>VLOOKUP(C836,'Перелік до списання'!$B$2:$B$207,1,FALSE)</f>
        <v>#N/A</v>
      </c>
    </row>
    <row r="837" spans="1:24" ht="11.1" customHeight="1" x14ac:dyDescent="0.2">
      <c r="A837" s="33">
        <v>72661</v>
      </c>
      <c r="B837" s="34" t="s">
        <v>3186</v>
      </c>
      <c r="C837" s="35" t="s">
        <v>3187</v>
      </c>
      <c r="D837" s="36">
        <v>106</v>
      </c>
      <c r="E837" s="34" t="s">
        <v>552</v>
      </c>
      <c r="F837" s="35" t="s">
        <v>29</v>
      </c>
      <c r="G837" s="37">
        <v>548.79</v>
      </c>
      <c r="H837" s="37">
        <v>11.43</v>
      </c>
      <c r="I837" s="37">
        <v>537.36</v>
      </c>
      <c r="J837" s="39" t="s">
        <v>3188</v>
      </c>
      <c r="K837" s="39" t="s">
        <v>553</v>
      </c>
      <c r="L837" s="36">
        <v>46</v>
      </c>
      <c r="M837" s="34" t="s">
        <v>554</v>
      </c>
      <c r="N837" s="34" t="s">
        <v>3179</v>
      </c>
      <c r="O837" s="40" t="str">
        <f t="shared" si="80"/>
        <v>Стол сосновый</v>
      </c>
      <c r="P837" s="40" t="s">
        <v>3189</v>
      </c>
      <c r="Q837" s="40" t="e">
        <v>#N/A</v>
      </c>
      <c r="R837" s="40" t="e">
        <v>#N/A</v>
      </c>
      <c r="S837" s="27" t="e">
        <f>VLOOKUP(C837,'Список ТЗ'!$B$2:$B$457,1,FALSE)</f>
        <v>#N/A</v>
      </c>
      <c r="T837" s="27" t="e">
        <f>VLOOKUP(C837,'Список ТЗ'!$B$2:$E$457,2,FALSE)</f>
        <v>#N/A</v>
      </c>
      <c r="U837" s="27" t="e">
        <f>VLOOKUP(C837,'Список ТЗ'!$B$2:$E$457,3,FALSE)</f>
        <v>#N/A</v>
      </c>
      <c r="X837" s="27" t="e">
        <f>VLOOKUP(C837,'Перелік до списання'!$B$2:$B$207,1,FALSE)</f>
        <v>#N/A</v>
      </c>
    </row>
    <row r="838" spans="1:24" ht="11.1" customHeight="1" x14ac:dyDescent="0.2">
      <c r="A838" s="33">
        <v>72662</v>
      </c>
      <c r="B838" s="34" t="s">
        <v>3190</v>
      </c>
      <c r="C838" s="35" t="s">
        <v>3191</v>
      </c>
      <c r="D838" s="36">
        <v>106</v>
      </c>
      <c r="E838" s="34" t="s">
        <v>552</v>
      </c>
      <c r="F838" s="35" t="s">
        <v>29</v>
      </c>
      <c r="G838" s="37">
        <v>137.44</v>
      </c>
      <c r="H838" s="37">
        <v>2.86</v>
      </c>
      <c r="I838" s="37">
        <v>134.58000000000001</v>
      </c>
      <c r="J838" s="39" t="s">
        <v>3192</v>
      </c>
      <c r="K838" s="39" t="s">
        <v>553</v>
      </c>
      <c r="L838" s="36">
        <v>46</v>
      </c>
      <c r="M838" s="34" t="s">
        <v>554</v>
      </c>
      <c r="N838" s="34" t="s">
        <v>3179</v>
      </c>
      <c r="O838" s="40" t="str">
        <f t="shared" ref="O838:O901" si="81">B838</f>
        <v>Сейф</v>
      </c>
      <c r="P838" s="40" t="s">
        <v>3190</v>
      </c>
      <c r="Q838" s="40" t="e">
        <v>#N/A</v>
      </c>
      <c r="R838" s="40" t="e">
        <v>#N/A</v>
      </c>
      <c r="S838" s="27" t="e">
        <f>VLOOKUP(C838,'Список ТЗ'!$B$2:$B$457,1,FALSE)</f>
        <v>#N/A</v>
      </c>
      <c r="T838" s="27" t="e">
        <f>VLOOKUP(C838,'Список ТЗ'!$B$2:$E$457,2,FALSE)</f>
        <v>#N/A</v>
      </c>
      <c r="U838" s="27" t="e">
        <f>VLOOKUP(C838,'Список ТЗ'!$B$2:$E$457,3,FALSE)</f>
        <v>#N/A</v>
      </c>
      <c r="X838" s="27" t="e">
        <f>VLOOKUP(C838,'Перелік до списання'!$B$2:$B$207,1,FALSE)</f>
        <v>#N/A</v>
      </c>
    </row>
    <row r="839" spans="1:24" ht="11.1" customHeight="1" x14ac:dyDescent="0.2">
      <c r="A839" s="33">
        <v>72663</v>
      </c>
      <c r="B839" s="34" t="s">
        <v>3193</v>
      </c>
      <c r="C839" s="35" t="s">
        <v>3194</v>
      </c>
      <c r="D839" s="36">
        <v>106</v>
      </c>
      <c r="E839" s="34" t="s">
        <v>552</v>
      </c>
      <c r="F839" s="35" t="s">
        <v>29</v>
      </c>
      <c r="G839" s="37">
        <v>819.77</v>
      </c>
      <c r="H839" s="37">
        <v>17.079999999999998</v>
      </c>
      <c r="I839" s="37">
        <v>802.69</v>
      </c>
      <c r="J839" s="39" t="s">
        <v>3195</v>
      </c>
      <c r="K839" s="39" t="s">
        <v>553</v>
      </c>
      <c r="L839" s="36">
        <v>46</v>
      </c>
      <c r="M839" s="34" t="s">
        <v>554</v>
      </c>
      <c r="N839" s="34" t="s">
        <v>3179</v>
      </c>
      <c r="O839" s="40" t="str">
        <f t="shared" si="81"/>
        <v>Газонокосилка 323 R</v>
      </c>
      <c r="P839" s="40" t="s">
        <v>3196</v>
      </c>
      <c r="Q839" s="40" t="e">
        <v>#N/A</v>
      </c>
      <c r="R839" s="40" t="e">
        <v>#N/A</v>
      </c>
      <c r="S839" s="27" t="e">
        <f>VLOOKUP(C839,'Список ТЗ'!$B$2:$B$457,1,FALSE)</f>
        <v>#N/A</v>
      </c>
      <c r="T839" s="27" t="e">
        <f>VLOOKUP(C839,'Список ТЗ'!$B$2:$E$457,2,FALSE)</f>
        <v>#N/A</v>
      </c>
      <c r="U839" s="27" t="e">
        <f>VLOOKUP(C839,'Список ТЗ'!$B$2:$E$457,3,FALSE)</f>
        <v>#N/A</v>
      </c>
      <c r="X839" s="27" t="e">
        <f>VLOOKUP(C839,'Перелік до списання'!$B$2:$B$207,1,FALSE)</f>
        <v>#N/A</v>
      </c>
    </row>
    <row r="840" spans="1:24" ht="21.95" customHeight="1" x14ac:dyDescent="0.2">
      <c r="A840" s="33">
        <v>4226</v>
      </c>
      <c r="B840" s="34" t="s">
        <v>53</v>
      </c>
      <c r="C840" s="35" t="s">
        <v>41</v>
      </c>
      <c r="D840" s="36">
        <v>106</v>
      </c>
      <c r="E840" s="34" t="s">
        <v>552</v>
      </c>
      <c r="F840" s="35" t="s">
        <v>29</v>
      </c>
      <c r="G840" s="38">
        <v>10</v>
      </c>
      <c r="H840" s="38">
        <v>10</v>
      </c>
      <c r="I840" s="38">
        <v>0</v>
      </c>
      <c r="J840" s="39" t="s">
        <v>61</v>
      </c>
      <c r="K840" s="39" t="s">
        <v>65</v>
      </c>
      <c r="L840" s="36">
        <v>40</v>
      </c>
      <c r="M840" s="34" t="s">
        <v>777</v>
      </c>
      <c r="N840" s="34" t="s">
        <v>3197</v>
      </c>
      <c r="O840" s="40" t="str">
        <f t="shared" si="81"/>
        <v>Сейф офисный 2-х дверный</v>
      </c>
      <c r="P840" s="40" t="s">
        <v>3198</v>
      </c>
      <c r="Q840" s="40" t="e">
        <v>#N/A</v>
      </c>
      <c r="R840" s="40" t="e">
        <v>#N/A</v>
      </c>
      <c r="S840" s="27" t="e">
        <f>VLOOKUP(C840,'Список ТЗ'!$B$2:$B$457,1,FALSE)</f>
        <v>#N/A</v>
      </c>
      <c r="T840" s="27" t="e">
        <f>VLOOKUP(C840,'Список ТЗ'!$B$2:$E$457,2,FALSE)</f>
        <v>#N/A</v>
      </c>
      <c r="U840" s="27" t="e">
        <f>VLOOKUP(C840,'Список ТЗ'!$B$2:$E$457,3,FALSE)</f>
        <v>#N/A</v>
      </c>
      <c r="X840" s="27" t="str">
        <f>VLOOKUP(C840,'Перелік до списання'!$B$2:$B$207,1,FALSE)</f>
        <v>СЕА-10600000091/000</v>
      </c>
    </row>
    <row r="841" spans="1:24" ht="11.1" customHeight="1" x14ac:dyDescent="0.2">
      <c r="A841" s="33">
        <v>4275</v>
      </c>
      <c r="B841" s="34" t="s">
        <v>54</v>
      </c>
      <c r="C841" s="35" t="s">
        <v>42</v>
      </c>
      <c r="D841" s="36">
        <v>106</v>
      </c>
      <c r="E841" s="34" t="s">
        <v>552</v>
      </c>
      <c r="F841" s="35" t="s">
        <v>29</v>
      </c>
      <c r="G841" s="38">
        <v>20</v>
      </c>
      <c r="H841" s="38">
        <v>20</v>
      </c>
      <c r="I841" s="38">
        <v>0</v>
      </c>
      <c r="J841" s="39" t="s">
        <v>62</v>
      </c>
      <c r="K841" s="39" t="s">
        <v>65</v>
      </c>
      <c r="L841" s="36">
        <v>40</v>
      </c>
      <c r="M841" s="34" t="s">
        <v>777</v>
      </c>
      <c r="N841" s="34" t="s">
        <v>3197</v>
      </c>
      <c r="O841" s="40" t="str">
        <f t="shared" si="81"/>
        <v>шкаф металлический</v>
      </c>
      <c r="P841" s="40" t="s">
        <v>3199</v>
      </c>
      <c r="Q841" s="40" t="e">
        <v>#N/A</v>
      </c>
      <c r="R841" s="40" t="e">
        <v>#N/A</v>
      </c>
      <c r="S841" s="27" t="e">
        <f>VLOOKUP(C841,'Список ТЗ'!$B$2:$B$457,1,FALSE)</f>
        <v>#N/A</v>
      </c>
      <c r="T841" s="27" t="e">
        <f>VLOOKUP(C841,'Список ТЗ'!$B$2:$E$457,2,FALSE)</f>
        <v>#N/A</v>
      </c>
      <c r="U841" s="27" t="e">
        <f>VLOOKUP(C841,'Список ТЗ'!$B$2:$E$457,3,FALSE)</f>
        <v>#N/A</v>
      </c>
      <c r="X841" s="27" t="str">
        <f>VLOOKUP(C841,'Перелік до списання'!$B$2:$B$207,1,FALSE)</f>
        <v>СЕА-10600000142/000</v>
      </c>
    </row>
    <row r="842" spans="1:24" ht="11.1" customHeight="1" x14ac:dyDescent="0.2">
      <c r="A842" s="33">
        <v>4276</v>
      </c>
      <c r="B842" s="34" t="s">
        <v>54</v>
      </c>
      <c r="C842" s="35" t="s">
        <v>43</v>
      </c>
      <c r="D842" s="36">
        <v>106</v>
      </c>
      <c r="E842" s="34" t="s">
        <v>552</v>
      </c>
      <c r="F842" s="35" t="s">
        <v>29</v>
      </c>
      <c r="G842" s="38">
        <v>20</v>
      </c>
      <c r="H842" s="38">
        <v>20</v>
      </c>
      <c r="I842" s="38">
        <v>0</v>
      </c>
      <c r="J842" s="39" t="s">
        <v>62</v>
      </c>
      <c r="K842" s="39" t="s">
        <v>65</v>
      </c>
      <c r="L842" s="36">
        <v>40</v>
      </c>
      <c r="M842" s="34" t="s">
        <v>777</v>
      </c>
      <c r="N842" s="34" t="s">
        <v>3197</v>
      </c>
      <c r="O842" s="40" t="str">
        <f t="shared" si="81"/>
        <v>шкаф металлический</v>
      </c>
      <c r="P842" s="40" t="s">
        <v>3199</v>
      </c>
      <c r="Q842" s="40" t="e">
        <v>#N/A</v>
      </c>
      <c r="R842" s="40" t="e">
        <v>#N/A</v>
      </c>
      <c r="S842" s="27" t="e">
        <f>VLOOKUP(C842,'Список ТЗ'!$B$2:$B$457,1,FALSE)</f>
        <v>#N/A</v>
      </c>
      <c r="T842" s="27" t="e">
        <f>VLOOKUP(C842,'Список ТЗ'!$B$2:$E$457,2,FALSE)</f>
        <v>#N/A</v>
      </c>
      <c r="U842" s="27" t="e">
        <f>VLOOKUP(C842,'Список ТЗ'!$B$2:$E$457,3,FALSE)</f>
        <v>#N/A</v>
      </c>
      <c r="X842" s="27" t="str">
        <f>VLOOKUP(C842,'Перелік до списання'!$B$2:$B$207,1,FALSE)</f>
        <v>СЕА-10600000141/000</v>
      </c>
    </row>
    <row r="843" spans="1:24" ht="11.1" customHeight="1" x14ac:dyDescent="0.2">
      <c r="A843" s="33">
        <v>4277</v>
      </c>
      <c r="B843" s="34" t="s">
        <v>54</v>
      </c>
      <c r="C843" s="35" t="s">
        <v>44</v>
      </c>
      <c r="D843" s="36">
        <v>106</v>
      </c>
      <c r="E843" s="34" t="s">
        <v>552</v>
      </c>
      <c r="F843" s="35" t="s">
        <v>29</v>
      </c>
      <c r="G843" s="38">
        <v>20</v>
      </c>
      <c r="H843" s="38">
        <v>20</v>
      </c>
      <c r="I843" s="38">
        <v>0</v>
      </c>
      <c r="J843" s="39" t="s">
        <v>62</v>
      </c>
      <c r="K843" s="39" t="s">
        <v>65</v>
      </c>
      <c r="L843" s="36">
        <v>40</v>
      </c>
      <c r="M843" s="34" t="s">
        <v>777</v>
      </c>
      <c r="N843" s="34" t="s">
        <v>3197</v>
      </c>
      <c r="O843" s="40" t="str">
        <f t="shared" si="81"/>
        <v>шкаф металлический</v>
      </c>
      <c r="P843" s="40" t="s">
        <v>3199</v>
      </c>
      <c r="Q843" s="40" t="e">
        <v>#N/A</v>
      </c>
      <c r="R843" s="40" t="e">
        <v>#N/A</v>
      </c>
      <c r="S843" s="27" t="e">
        <f>VLOOKUP(C843,'Список ТЗ'!$B$2:$B$457,1,FALSE)</f>
        <v>#N/A</v>
      </c>
      <c r="T843" s="27" t="e">
        <f>VLOOKUP(C843,'Список ТЗ'!$B$2:$E$457,2,FALSE)</f>
        <v>#N/A</v>
      </c>
      <c r="U843" s="27" t="e">
        <f>VLOOKUP(C843,'Список ТЗ'!$B$2:$E$457,3,FALSE)</f>
        <v>#N/A</v>
      </c>
      <c r="X843" s="27" t="str">
        <f>VLOOKUP(C843,'Перелік до списання'!$B$2:$B$207,1,FALSE)</f>
        <v>СЕА-10600000140/000</v>
      </c>
    </row>
    <row r="844" spans="1:24" ht="11.1" customHeight="1" x14ac:dyDescent="0.2">
      <c r="A844" s="33">
        <v>4278</v>
      </c>
      <c r="B844" s="34" t="s">
        <v>54</v>
      </c>
      <c r="C844" s="35" t="s">
        <v>45</v>
      </c>
      <c r="D844" s="36">
        <v>106</v>
      </c>
      <c r="E844" s="34" t="s">
        <v>552</v>
      </c>
      <c r="F844" s="35" t="s">
        <v>29</v>
      </c>
      <c r="G844" s="38">
        <v>20</v>
      </c>
      <c r="H844" s="38">
        <v>20</v>
      </c>
      <c r="I844" s="38">
        <v>0</v>
      </c>
      <c r="J844" s="39" t="s">
        <v>62</v>
      </c>
      <c r="K844" s="39" t="s">
        <v>65</v>
      </c>
      <c r="L844" s="36">
        <v>40</v>
      </c>
      <c r="M844" s="34" t="s">
        <v>777</v>
      </c>
      <c r="N844" s="34" t="s">
        <v>3197</v>
      </c>
      <c r="O844" s="40" t="str">
        <f t="shared" si="81"/>
        <v>шкаф металлический</v>
      </c>
      <c r="P844" s="40" t="s">
        <v>3199</v>
      </c>
      <c r="Q844" s="40" t="e">
        <v>#N/A</v>
      </c>
      <c r="R844" s="40" t="e">
        <v>#N/A</v>
      </c>
      <c r="S844" s="27" t="e">
        <f>VLOOKUP(C844,'Список ТЗ'!$B$2:$B$457,1,FALSE)</f>
        <v>#N/A</v>
      </c>
      <c r="T844" s="27" t="e">
        <f>VLOOKUP(C844,'Список ТЗ'!$B$2:$E$457,2,FALSE)</f>
        <v>#N/A</v>
      </c>
      <c r="U844" s="27" t="e">
        <f>VLOOKUP(C844,'Список ТЗ'!$B$2:$E$457,3,FALSE)</f>
        <v>#N/A</v>
      </c>
      <c r="X844" s="27" t="str">
        <f>VLOOKUP(C844,'Перелік до списання'!$B$2:$B$207,1,FALSE)</f>
        <v>СЕА-10600000139/000</v>
      </c>
    </row>
    <row r="845" spans="1:24" ht="11.1" customHeight="1" x14ac:dyDescent="0.2">
      <c r="A845" s="33">
        <v>4279</v>
      </c>
      <c r="B845" s="34" t="s">
        <v>55</v>
      </c>
      <c r="C845" s="35" t="s">
        <v>46</v>
      </c>
      <c r="D845" s="36">
        <v>106</v>
      </c>
      <c r="E845" s="34" t="s">
        <v>552</v>
      </c>
      <c r="F845" s="35" t="s">
        <v>29</v>
      </c>
      <c r="G845" s="38">
        <v>30</v>
      </c>
      <c r="H845" s="38">
        <v>30</v>
      </c>
      <c r="I845" s="38">
        <v>0</v>
      </c>
      <c r="J845" s="39" t="s">
        <v>63</v>
      </c>
      <c r="K845" s="39" t="s">
        <v>65</v>
      </c>
      <c r="L845" s="36">
        <v>40</v>
      </c>
      <c r="M845" s="34" t="s">
        <v>777</v>
      </c>
      <c r="N845" s="34" t="s">
        <v>3197</v>
      </c>
      <c r="O845" s="40" t="str">
        <f t="shared" si="81"/>
        <v>блок шкафов</v>
      </c>
      <c r="P845" s="40" t="s">
        <v>3200</v>
      </c>
      <c r="Q845" s="40" t="e">
        <v>#N/A</v>
      </c>
      <c r="R845" s="40" t="e">
        <v>#N/A</v>
      </c>
      <c r="S845" s="27" t="e">
        <f>VLOOKUP(C845,'Список ТЗ'!$B$2:$B$457,1,FALSE)</f>
        <v>#N/A</v>
      </c>
      <c r="T845" s="27" t="e">
        <f>VLOOKUP(C845,'Список ТЗ'!$B$2:$E$457,2,FALSE)</f>
        <v>#N/A</v>
      </c>
      <c r="U845" s="27" t="e">
        <f>VLOOKUP(C845,'Список ТЗ'!$B$2:$E$457,3,FALSE)</f>
        <v>#N/A</v>
      </c>
      <c r="X845" s="27" t="str">
        <f>VLOOKUP(C845,'Перелік до списання'!$B$2:$B$207,1,FALSE)</f>
        <v>СЕА-10600000105/000</v>
      </c>
    </row>
    <row r="846" spans="1:24" ht="11.1" customHeight="1" x14ac:dyDescent="0.2">
      <c r="A846" s="33">
        <v>4287</v>
      </c>
      <c r="B846" s="34" t="s">
        <v>56</v>
      </c>
      <c r="C846" s="35" t="s">
        <v>47</v>
      </c>
      <c r="D846" s="36">
        <v>106</v>
      </c>
      <c r="E846" s="34" t="s">
        <v>552</v>
      </c>
      <c r="F846" s="35" t="s">
        <v>29</v>
      </c>
      <c r="G846" s="38">
        <v>30</v>
      </c>
      <c r="H846" s="38">
        <v>30</v>
      </c>
      <c r="I846" s="38">
        <v>0</v>
      </c>
      <c r="J846" s="39" t="s">
        <v>61</v>
      </c>
      <c r="K846" s="39" t="s">
        <v>65</v>
      </c>
      <c r="L846" s="36">
        <v>40</v>
      </c>
      <c r="M846" s="34" t="s">
        <v>777</v>
      </c>
      <c r="N846" s="34" t="s">
        <v>3197</v>
      </c>
      <c r="O846" s="40" t="str">
        <f t="shared" si="81"/>
        <v>Сейф специальный</v>
      </c>
      <c r="P846" s="40" t="s">
        <v>3201</v>
      </c>
      <c r="Q846" s="40" t="e">
        <v>#N/A</v>
      </c>
      <c r="R846" s="40" t="e">
        <v>#N/A</v>
      </c>
      <c r="S846" s="27" t="e">
        <f>VLOOKUP(C846,'Список ТЗ'!$B$2:$B$457,1,FALSE)</f>
        <v>#N/A</v>
      </c>
      <c r="T846" s="27" t="e">
        <f>VLOOKUP(C846,'Список ТЗ'!$B$2:$E$457,2,FALSE)</f>
        <v>#N/A</v>
      </c>
      <c r="U846" s="27" t="e">
        <f>VLOOKUP(C846,'Список ТЗ'!$B$2:$E$457,3,FALSE)</f>
        <v>#N/A</v>
      </c>
      <c r="X846" s="27" t="str">
        <f>VLOOKUP(C846,'Перелік до списання'!$B$2:$B$207,1,FALSE)</f>
        <v>СЕА-10610000440/000</v>
      </c>
    </row>
    <row r="847" spans="1:24" ht="21.95" customHeight="1" x14ac:dyDescent="0.2">
      <c r="A847" s="33">
        <v>4294</v>
      </c>
      <c r="B847" s="34" t="s">
        <v>57</v>
      </c>
      <c r="C847" s="35" t="s">
        <v>48</v>
      </c>
      <c r="D847" s="36">
        <v>106</v>
      </c>
      <c r="E847" s="34" t="s">
        <v>552</v>
      </c>
      <c r="F847" s="35" t="s">
        <v>29</v>
      </c>
      <c r="G847" s="38">
        <v>10</v>
      </c>
      <c r="H847" s="38">
        <v>10</v>
      </c>
      <c r="I847" s="38">
        <v>0</v>
      </c>
      <c r="J847" s="39" t="s">
        <v>64</v>
      </c>
      <c r="K847" s="39" t="s">
        <v>65</v>
      </c>
      <c r="L847" s="36">
        <v>40</v>
      </c>
      <c r="M847" s="34" t="s">
        <v>777</v>
      </c>
      <c r="N847" s="34" t="s">
        <v>3197</v>
      </c>
      <c r="O847" s="40" t="str">
        <f t="shared" si="81"/>
        <v>Механизм для открывания ворот</v>
      </c>
      <c r="P847" s="40" t="s">
        <v>3202</v>
      </c>
      <c r="Q847" s="40" t="e">
        <v>#N/A</v>
      </c>
      <c r="R847" s="40" t="e">
        <v>#N/A</v>
      </c>
      <c r="S847" s="27" t="e">
        <f>VLOOKUP(C847,'Список ТЗ'!$B$2:$B$457,1,FALSE)</f>
        <v>#N/A</v>
      </c>
      <c r="T847" s="27" t="e">
        <f>VLOOKUP(C847,'Список ТЗ'!$B$2:$E$457,2,FALSE)</f>
        <v>#N/A</v>
      </c>
      <c r="U847" s="27" t="e">
        <f>VLOOKUP(C847,'Список ТЗ'!$B$2:$E$457,3,FALSE)</f>
        <v>#N/A</v>
      </c>
      <c r="X847" s="27" t="str">
        <f>VLOOKUP(C847,'Перелік до списання'!$B$2:$B$207,1,FALSE)</f>
        <v>СЕА-10610000301/000</v>
      </c>
    </row>
    <row r="848" spans="1:24" ht="21.95" customHeight="1" x14ac:dyDescent="0.2">
      <c r="A848" s="33">
        <v>4295</v>
      </c>
      <c r="B848" s="34" t="s">
        <v>57</v>
      </c>
      <c r="C848" s="35" t="s">
        <v>49</v>
      </c>
      <c r="D848" s="36">
        <v>106</v>
      </c>
      <c r="E848" s="34" t="s">
        <v>552</v>
      </c>
      <c r="F848" s="35" t="s">
        <v>29</v>
      </c>
      <c r="G848" s="38">
        <v>10</v>
      </c>
      <c r="H848" s="38">
        <v>10</v>
      </c>
      <c r="I848" s="38">
        <v>0</v>
      </c>
      <c r="J848" s="39" t="s">
        <v>64</v>
      </c>
      <c r="K848" s="39" t="s">
        <v>65</v>
      </c>
      <c r="L848" s="36">
        <v>40</v>
      </c>
      <c r="M848" s="34" t="s">
        <v>777</v>
      </c>
      <c r="N848" s="34" t="s">
        <v>3197</v>
      </c>
      <c r="O848" s="40" t="str">
        <f t="shared" si="81"/>
        <v>Механизм для открывания ворот</v>
      </c>
      <c r="P848" s="40" t="s">
        <v>3202</v>
      </c>
      <c r="Q848" s="40" t="e">
        <v>#N/A</v>
      </c>
      <c r="R848" s="40" t="e">
        <v>#N/A</v>
      </c>
      <c r="S848" s="27" t="e">
        <f>VLOOKUP(C848,'Список ТЗ'!$B$2:$B$457,1,FALSE)</f>
        <v>#N/A</v>
      </c>
      <c r="T848" s="27" t="e">
        <f>VLOOKUP(C848,'Список ТЗ'!$B$2:$E$457,2,FALSE)</f>
        <v>#N/A</v>
      </c>
      <c r="U848" s="27" t="e">
        <f>VLOOKUP(C848,'Список ТЗ'!$B$2:$E$457,3,FALSE)</f>
        <v>#N/A</v>
      </c>
      <c r="X848" s="27" t="str">
        <f>VLOOKUP(C848,'Перелік до списання'!$B$2:$B$207,1,FALSE)</f>
        <v>СЕА-10610000300/000</v>
      </c>
    </row>
    <row r="849" spans="1:24" ht="21.95" customHeight="1" x14ac:dyDescent="0.2">
      <c r="A849" s="33">
        <v>4296</v>
      </c>
      <c r="B849" s="34" t="s">
        <v>244</v>
      </c>
      <c r="C849" s="35" t="s">
        <v>432</v>
      </c>
      <c r="D849" s="36">
        <v>106</v>
      </c>
      <c r="E849" s="34" t="s">
        <v>552</v>
      </c>
      <c r="F849" s="35" t="s">
        <v>29</v>
      </c>
      <c r="G849" s="38">
        <v>90</v>
      </c>
      <c r="H849" s="37">
        <v>26.84</v>
      </c>
      <c r="I849" s="37">
        <v>63.16</v>
      </c>
      <c r="J849" s="39" t="s">
        <v>523</v>
      </c>
      <c r="K849" s="39" t="s">
        <v>65</v>
      </c>
      <c r="L849" s="36">
        <v>40</v>
      </c>
      <c r="M849" s="34" t="s">
        <v>777</v>
      </c>
      <c r="N849" s="34" t="s">
        <v>3197</v>
      </c>
      <c r="O849" s="40" t="str">
        <f t="shared" si="81"/>
        <v>Котел опалювальний газовий</v>
      </c>
      <c r="P849" s="40" t="s">
        <v>3203</v>
      </c>
      <c r="Q849" s="40" t="e">
        <v>#N/A</v>
      </c>
      <c r="R849" s="40" t="e">
        <v>#N/A</v>
      </c>
      <c r="S849" s="27" t="e">
        <f>VLOOKUP(C849,'Список ТЗ'!$B$2:$B$457,1,FALSE)</f>
        <v>#N/A</v>
      </c>
      <c r="T849" s="27" t="e">
        <f>VLOOKUP(C849,'Список ТЗ'!$B$2:$E$457,2,FALSE)</f>
        <v>#N/A</v>
      </c>
      <c r="U849" s="27" t="e">
        <f>VLOOKUP(C849,'Список ТЗ'!$B$2:$E$457,3,FALSE)</f>
        <v>#N/A</v>
      </c>
      <c r="X849" s="27" t="str">
        <f>VLOOKUP(C849,'Перелік до списання'!$B$2:$B$207,1,FALSE)</f>
        <v>СЕА-10610000304/000</v>
      </c>
    </row>
    <row r="850" spans="1:24" ht="11.1" customHeight="1" x14ac:dyDescent="0.2">
      <c r="A850" s="33">
        <v>4297</v>
      </c>
      <c r="B850" s="34" t="s">
        <v>56</v>
      </c>
      <c r="C850" s="35" t="s">
        <v>50</v>
      </c>
      <c r="D850" s="36">
        <v>106</v>
      </c>
      <c r="E850" s="34" t="s">
        <v>552</v>
      </c>
      <c r="F850" s="35" t="s">
        <v>29</v>
      </c>
      <c r="G850" s="38">
        <v>30</v>
      </c>
      <c r="H850" s="38">
        <v>30</v>
      </c>
      <c r="I850" s="38">
        <v>0</v>
      </c>
      <c r="J850" s="39" t="s">
        <v>61</v>
      </c>
      <c r="K850" s="39" t="s">
        <v>65</v>
      </c>
      <c r="L850" s="36">
        <v>40</v>
      </c>
      <c r="M850" s="34" t="s">
        <v>777</v>
      </c>
      <c r="N850" s="34" t="s">
        <v>3197</v>
      </c>
      <c r="O850" s="40" t="str">
        <f t="shared" si="81"/>
        <v>Сейф специальный</v>
      </c>
      <c r="P850" s="40" t="s">
        <v>3201</v>
      </c>
      <c r="Q850" s="40" t="e">
        <v>#N/A</v>
      </c>
      <c r="R850" s="40" t="e">
        <v>#N/A</v>
      </c>
      <c r="S850" s="27" t="e">
        <f>VLOOKUP(C850,'Список ТЗ'!$B$2:$B$457,1,FALSE)</f>
        <v>#N/A</v>
      </c>
      <c r="T850" s="27" t="e">
        <f>VLOOKUP(C850,'Список ТЗ'!$B$2:$E$457,2,FALSE)</f>
        <v>#N/A</v>
      </c>
      <c r="U850" s="27" t="e">
        <f>VLOOKUP(C850,'Список ТЗ'!$B$2:$E$457,3,FALSE)</f>
        <v>#N/A</v>
      </c>
      <c r="X850" s="27" t="str">
        <f>VLOOKUP(C850,'Перелік до списання'!$B$2:$B$207,1,FALSE)</f>
        <v>СЕА-10610000445/000</v>
      </c>
    </row>
    <row r="851" spans="1:24" ht="21.95" customHeight="1" x14ac:dyDescent="0.2">
      <c r="A851" s="33">
        <v>76261</v>
      </c>
      <c r="B851" s="34" t="s">
        <v>3204</v>
      </c>
      <c r="C851" s="35" t="s">
        <v>3205</v>
      </c>
      <c r="D851" s="36">
        <v>106</v>
      </c>
      <c r="E851" s="34" t="s">
        <v>552</v>
      </c>
      <c r="F851" s="35" t="s">
        <v>433</v>
      </c>
      <c r="G851" s="37">
        <v>358.95</v>
      </c>
      <c r="H851" s="37">
        <v>7.48</v>
      </c>
      <c r="I851" s="37">
        <v>351.47</v>
      </c>
      <c r="J851" s="39" t="s">
        <v>3206</v>
      </c>
      <c r="K851" s="39" t="s">
        <v>553</v>
      </c>
      <c r="L851" s="36">
        <v>46</v>
      </c>
      <c r="M851" s="34" t="s">
        <v>554</v>
      </c>
      <c r="N851" s="34" t="s">
        <v>3197</v>
      </c>
      <c r="O851" s="40" t="str">
        <f t="shared" si="81"/>
        <v>ХОЛОДИЛЬНИК NORD 271-012</v>
      </c>
      <c r="P851" s="40" t="s">
        <v>3207</v>
      </c>
      <c r="Q851" s="40" t="e">
        <v>#N/A</v>
      </c>
      <c r="R851" s="40" t="e">
        <v>#N/A</v>
      </c>
      <c r="S851" s="27" t="e">
        <f>VLOOKUP(C851,'Список ТЗ'!$B$2:$B$457,1,FALSE)</f>
        <v>#N/A</v>
      </c>
      <c r="T851" s="27" t="e">
        <f>VLOOKUP(C851,'Список ТЗ'!$B$2:$E$457,2,FALSE)</f>
        <v>#N/A</v>
      </c>
      <c r="U851" s="27" t="e">
        <f>VLOOKUP(C851,'Список ТЗ'!$B$2:$E$457,3,FALSE)</f>
        <v>#N/A</v>
      </c>
      <c r="X851" s="27" t="e">
        <f>VLOOKUP(C851,'Перелік до списання'!$B$2:$B$207,1,FALSE)</f>
        <v>#N/A</v>
      </c>
    </row>
    <row r="852" spans="1:24" ht="11.1" customHeight="1" x14ac:dyDescent="0.2">
      <c r="A852" s="33">
        <v>76263</v>
      </c>
      <c r="B852" s="34" t="s">
        <v>3208</v>
      </c>
      <c r="C852" s="35" t="s">
        <v>3209</v>
      </c>
      <c r="D852" s="36">
        <v>106</v>
      </c>
      <c r="E852" s="34" t="s">
        <v>552</v>
      </c>
      <c r="F852" s="35" t="s">
        <v>433</v>
      </c>
      <c r="G852" s="37">
        <v>48.96</v>
      </c>
      <c r="H852" s="37">
        <v>1.02</v>
      </c>
      <c r="I852" s="37">
        <v>47.94</v>
      </c>
      <c r="J852" s="39" t="s">
        <v>3210</v>
      </c>
      <c r="K852" s="39" t="s">
        <v>553</v>
      </c>
      <c r="L852" s="36">
        <v>46</v>
      </c>
      <c r="M852" s="34" t="s">
        <v>554</v>
      </c>
      <c r="N852" s="34" t="s">
        <v>3179</v>
      </c>
      <c r="O852" s="40" t="str">
        <f t="shared" si="81"/>
        <v>СЕЙФ-ШКАФ 2-Х ДВЕРНИЙ</v>
      </c>
      <c r="P852" s="40" t="s">
        <v>3211</v>
      </c>
      <c r="Q852" s="40" t="e">
        <v>#N/A</v>
      </c>
      <c r="R852" s="40" t="e">
        <v>#N/A</v>
      </c>
      <c r="S852" s="27" t="e">
        <f>VLOOKUP(C852,'Список ТЗ'!$B$2:$B$457,1,FALSE)</f>
        <v>#N/A</v>
      </c>
      <c r="T852" s="27" t="e">
        <f>VLOOKUP(C852,'Список ТЗ'!$B$2:$E$457,2,FALSE)</f>
        <v>#N/A</v>
      </c>
      <c r="U852" s="27" t="e">
        <f>VLOOKUP(C852,'Список ТЗ'!$B$2:$E$457,3,FALSE)</f>
        <v>#N/A</v>
      </c>
      <c r="X852" s="27" t="e">
        <f>VLOOKUP(C852,'Перелік до списання'!$B$2:$B$207,1,FALSE)</f>
        <v>#N/A</v>
      </c>
    </row>
    <row r="853" spans="1:24" ht="11.1" customHeight="1" x14ac:dyDescent="0.2">
      <c r="A853" s="33">
        <v>76264</v>
      </c>
      <c r="B853" s="34" t="s">
        <v>3212</v>
      </c>
      <c r="C853" s="35" t="s">
        <v>3213</v>
      </c>
      <c r="D853" s="36">
        <v>106</v>
      </c>
      <c r="E853" s="34" t="s">
        <v>552</v>
      </c>
      <c r="F853" s="35" t="s">
        <v>433</v>
      </c>
      <c r="G853" s="37">
        <v>53.92</v>
      </c>
      <c r="H853" s="37">
        <v>1.1200000000000001</v>
      </c>
      <c r="I853" s="41">
        <v>52.8</v>
      </c>
      <c r="J853" s="39" t="s">
        <v>3210</v>
      </c>
      <c r="K853" s="39" t="s">
        <v>553</v>
      </c>
      <c r="L853" s="36">
        <v>46</v>
      </c>
      <c r="M853" s="34" t="s">
        <v>554</v>
      </c>
      <c r="N853" s="34" t="s">
        <v>3179</v>
      </c>
      <c r="O853" s="40" t="str">
        <f t="shared" si="81"/>
        <v>СЕЙФ-ШКАФ</v>
      </c>
      <c r="P853" s="40" t="s">
        <v>3212</v>
      </c>
      <c r="Q853" s="40" t="e">
        <v>#N/A</v>
      </c>
      <c r="R853" s="40" t="e">
        <v>#N/A</v>
      </c>
      <c r="S853" s="27" t="e">
        <f>VLOOKUP(C853,'Список ТЗ'!$B$2:$B$457,1,FALSE)</f>
        <v>#N/A</v>
      </c>
      <c r="T853" s="27" t="e">
        <f>VLOOKUP(C853,'Список ТЗ'!$B$2:$E$457,2,FALSE)</f>
        <v>#N/A</v>
      </c>
      <c r="U853" s="27" t="e">
        <f>VLOOKUP(C853,'Список ТЗ'!$B$2:$E$457,3,FALSE)</f>
        <v>#N/A</v>
      </c>
      <c r="X853" s="27" t="e">
        <f>VLOOKUP(C853,'Перелік до списання'!$B$2:$B$207,1,FALSE)</f>
        <v>#N/A</v>
      </c>
    </row>
    <row r="854" spans="1:24" ht="21.95" customHeight="1" x14ac:dyDescent="0.2">
      <c r="A854" s="33">
        <v>76265</v>
      </c>
      <c r="B854" s="34" t="s">
        <v>3214</v>
      </c>
      <c r="C854" s="35" t="s">
        <v>3215</v>
      </c>
      <c r="D854" s="36">
        <v>106</v>
      </c>
      <c r="E854" s="34" t="s">
        <v>552</v>
      </c>
      <c r="F854" s="35" t="s">
        <v>433</v>
      </c>
      <c r="G854" s="42">
        <v>4726.29</v>
      </c>
      <c r="H854" s="37">
        <v>98.46</v>
      </c>
      <c r="I854" s="42">
        <v>4627.83</v>
      </c>
      <c r="J854" s="39" t="s">
        <v>3216</v>
      </c>
      <c r="K854" s="39" t="s">
        <v>553</v>
      </c>
      <c r="L854" s="36">
        <v>46</v>
      </c>
      <c r="M854" s="34" t="s">
        <v>554</v>
      </c>
      <c r="N854" s="34" t="s">
        <v>3179</v>
      </c>
      <c r="O854" s="40" t="str">
        <f t="shared" si="81"/>
        <v>ГАЗОАНАЛiЗАТОР ИНФРАКАР-10.02</v>
      </c>
      <c r="P854" s="40" t="s">
        <v>3217</v>
      </c>
      <c r="Q854" s="40" t="e">
        <v>#N/A</v>
      </c>
      <c r="R854" s="40" t="e">
        <v>#N/A</v>
      </c>
      <c r="S854" s="27" t="e">
        <f>VLOOKUP(C854,'Список ТЗ'!$B$2:$B$457,1,FALSE)</f>
        <v>#N/A</v>
      </c>
      <c r="T854" s="27" t="e">
        <f>VLOOKUP(C854,'Список ТЗ'!$B$2:$E$457,2,FALSE)</f>
        <v>#N/A</v>
      </c>
      <c r="U854" s="27" t="e">
        <f>VLOOKUP(C854,'Список ТЗ'!$B$2:$E$457,3,FALSE)</f>
        <v>#N/A</v>
      </c>
      <c r="X854" s="27" t="e">
        <f>VLOOKUP(C854,'Перелік до списання'!$B$2:$B$207,1,FALSE)</f>
        <v>#N/A</v>
      </c>
    </row>
    <row r="855" spans="1:24" ht="21.95" customHeight="1" x14ac:dyDescent="0.2">
      <c r="A855" s="33">
        <v>76266</v>
      </c>
      <c r="B855" s="34" t="s">
        <v>3218</v>
      </c>
      <c r="C855" s="35" t="s">
        <v>3219</v>
      </c>
      <c r="D855" s="36">
        <v>106</v>
      </c>
      <c r="E855" s="34" t="s">
        <v>552</v>
      </c>
      <c r="F855" s="35" t="s">
        <v>433</v>
      </c>
      <c r="G855" s="37">
        <v>694.98</v>
      </c>
      <c r="H855" s="37">
        <v>14.48</v>
      </c>
      <c r="I855" s="41">
        <v>680.5</v>
      </c>
      <c r="J855" s="39" t="s">
        <v>3220</v>
      </c>
      <c r="K855" s="39" t="s">
        <v>553</v>
      </c>
      <c r="L855" s="36">
        <v>46</v>
      </c>
      <c r="M855" s="34" t="s">
        <v>554</v>
      </c>
      <c r="N855" s="34" t="s">
        <v>3179</v>
      </c>
      <c r="O855" s="40" t="str">
        <f t="shared" si="81"/>
        <v>НОЖИЦІ ЛИСТОВІ ЕЛЕКТРИЧНІ JS3200</v>
      </c>
      <c r="P855" s="40" t="s">
        <v>3221</v>
      </c>
      <c r="Q855" s="40" t="e">
        <v>#N/A</v>
      </c>
      <c r="R855" s="40" t="e">
        <v>#N/A</v>
      </c>
      <c r="S855" s="27" t="e">
        <f>VLOOKUP(C855,'Список ТЗ'!$B$2:$B$457,1,FALSE)</f>
        <v>#N/A</v>
      </c>
      <c r="T855" s="27" t="e">
        <f>VLOOKUP(C855,'Список ТЗ'!$B$2:$E$457,2,FALSE)</f>
        <v>#N/A</v>
      </c>
      <c r="U855" s="27" t="e">
        <f>VLOOKUP(C855,'Список ТЗ'!$B$2:$E$457,3,FALSE)</f>
        <v>#N/A</v>
      </c>
      <c r="X855" s="27" t="e">
        <f>VLOOKUP(C855,'Перелік до списання'!$B$2:$B$207,1,FALSE)</f>
        <v>#N/A</v>
      </c>
    </row>
    <row r="856" spans="1:24" ht="11.1" customHeight="1" x14ac:dyDescent="0.2">
      <c r="A856" s="33">
        <v>4603</v>
      </c>
      <c r="B856" s="34" t="s">
        <v>3222</v>
      </c>
      <c r="C856" s="35" t="s">
        <v>3223</v>
      </c>
      <c r="D856" s="36">
        <v>106</v>
      </c>
      <c r="E856" s="34" t="s">
        <v>552</v>
      </c>
      <c r="F856" s="35" t="s">
        <v>433</v>
      </c>
      <c r="G856" s="38">
        <v>10</v>
      </c>
      <c r="H856" s="38">
        <v>10</v>
      </c>
      <c r="I856" s="38">
        <v>0</v>
      </c>
      <c r="J856" s="39" t="s">
        <v>3224</v>
      </c>
      <c r="K856" s="39" t="s">
        <v>803</v>
      </c>
      <c r="L856" s="36">
        <v>43</v>
      </c>
      <c r="M856" s="34" t="s">
        <v>777</v>
      </c>
      <c r="N856" s="34" t="s">
        <v>3179</v>
      </c>
      <c r="O856" s="40" t="str">
        <f t="shared" si="81"/>
        <v>МЕБЕЛЬ ДЛЯ ЭВМ</v>
      </c>
      <c r="P856" s="40" t="s">
        <v>3225</v>
      </c>
      <c r="Q856" s="40" t="e">
        <v>#N/A</v>
      </c>
      <c r="R856" s="40" t="e">
        <v>#N/A</v>
      </c>
      <c r="S856" s="27" t="e">
        <f>VLOOKUP(C856,'Список ТЗ'!$B$2:$B$457,1,FALSE)</f>
        <v>#N/A</v>
      </c>
      <c r="T856" s="27" t="e">
        <f>VLOOKUP(C856,'Список ТЗ'!$B$2:$E$457,2,FALSE)</f>
        <v>#N/A</v>
      </c>
      <c r="U856" s="27" t="e">
        <f>VLOOKUP(C856,'Список ТЗ'!$B$2:$E$457,3,FALSE)</f>
        <v>#N/A</v>
      </c>
      <c r="X856" s="27" t="e">
        <f>VLOOKUP(C856,'Перелік до списання'!$B$2:$B$207,1,FALSE)</f>
        <v>#N/A</v>
      </c>
    </row>
    <row r="857" spans="1:24" ht="21.95" customHeight="1" x14ac:dyDescent="0.2">
      <c r="A857" s="33">
        <v>72674</v>
      </c>
      <c r="B857" s="34" t="s">
        <v>3176</v>
      </c>
      <c r="C857" s="35" t="s">
        <v>3226</v>
      </c>
      <c r="D857" s="36">
        <v>106</v>
      </c>
      <c r="E857" s="34" t="s">
        <v>1050</v>
      </c>
      <c r="F857" s="35" t="s">
        <v>434</v>
      </c>
      <c r="G857" s="42">
        <v>1861.88</v>
      </c>
      <c r="H857" s="37">
        <v>38.79</v>
      </c>
      <c r="I857" s="42">
        <v>1823.09</v>
      </c>
      <c r="J857" s="39" t="s">
        <v>3178</v>
      </c>
      <c r="K857" s="39" t="s">
        <v>553</v>
      </c>
      <c r="L857" s="36">
        <v>46</v>
      </c>
      <c r="M857" s="34" t="s">
        <v>554</v>
      </c>
      <c r="N857" s="34" t="s">
        <v>3179</v>
      </c>
      <c r="O857" s="40" t="str">
        <f t="shared" si="81"/>
        <v>РАДІОТЕРМІНАЛ АБОНЕНТСЬКИЙ 3S</v>
      </c>
      <c r="P857" s="40" t="s">
        <v>3180</v>
      </c>
      <c r="Q857" s="40" t="e">
        <v>#N/A</v>
      </c>
      <c r="R857" s="40" t="e">
        <v>#N/A</v>
      </c>
      <c r="S857" s="27" t="e">
        <f>VLOOKUP(C857,'Список ТЗ'!$B$2:$B$457,1,FALSE)</f>
        <v>#N/A</v>
      </c>
      <c r="T857" s="27" t="e">
        <f>VLOOKUP(C857,'Список ТЗ'!$B$2:$E$457,2,FALSE)</f>
        <v>#N/A</v>
      </c>
      <c r="U857" s="27" t="e">
        <f>VLOOKUP(C857,'Список ТЗ'!$B$2:$E$457,3,FALSE)</f>
        <v>#N/A</v>
      </c>
      <c r="X857" s="27" t="e">
        <f>VLOOKUP(C857,'Перелік до списання'!$B$2:$B$207,1,FALSE)</f>
        <v>#N/A</v>
      </c>
    </row>
    <row r="858" spans="1:24" ht="21.95" customHeight="1" x14ac:dyDescent="0.2">
      <c r="A858" s="33">
        <v>76117</v>
      </c>
      <c r="B858" s="34" t="s">
        <v>3176</v>
      </c>
      <c r="C858" s="35" t="s">
        <v>3227</v>
      </c>
      <c r="D858" s="36">
        <v>106</v>
      </c>
      <c r="E858" s="34" t="s">
        <v>1597</v>
      </c>
      <c r="F858" s="35" t="s">
        <v>435</v>
      </c>
      <c r="G858" s="42">
        <v>1861.88</v>
      </c>
      <c r="H858" s="37">
        <v>38.79</v>
      </c>
      <c r="I858" s="42">
        <v>1823.09</v>
      </c>
      <c r="J858" s="39" t="s">
        <v>3178</v>
      </c>
      <c r="K858" s="39" t="s">
        <v>553</v>
      </c>
      <c r="L858" s="36">
        <v>46</v>
      </c>
      <c r="M858" s="34" t="s">
        <v>554</v>
      </c>
      <c r="N858" s="34" t="s">
        <v>3179</v>
      </c>
      <c r="O858" s="40" t="str">
        <f t="shared" si="81"/>
        <v>РАДІОТЕРМІНАЛ АБОНЕНТСЬКИЙ 3S</v>
      </c>
      <c r="P858" s="40" t="s">
        <v>3180</v>
      </c>
      <c r="Q858" s="40" t="e">
        <v>#N/A</v>
      </c>
      <c r="R858" s="40" t="e">
        <v>#N/A</v>
      </c>
      <c r="S858" s="27" t="e">
        <f>VLOOKUP(C858,'Список ТЗ'!$B$2:$B$457,1,FALSE)</f>
        <v>#N/A</v>
      </c>
      <c r="T858" s="27" t="e">
        <f>VLOOKUP(C858,'Список ТЗ'!$B$2:$E$457,2,FALSE)</f>
        <v>#N/A</v>
      </c>
      <c r="U858" s="27" t="e">
        <f>VLOOKUP(C858,'Список ТЗ'!$B$2:$E$457,3,FALSE)</f>
        <v>#N/A</v>
      </c>
      <c r="X858" s="27" t="e">
        <f>VLOOKUP(C858,'Перелік до списання'!$B$2:$B$207,1,FALSE)</f>
        <v>#N/A</v>
      </c>
    </row>
    <row r="859" spans="1:24" ht="21.95" customHeight="1" x14ac:dyDescent="0.2">
      <c r="A859" s="33">
        <v>76118</v>
      </c>
      <c r="B859" s="34" t="s">
        <v>3176</v>
      </c>
      <c r="C859" s="35" t="s">
        <v>3228</v>
      </c>
      <c r="D859" s="36">
        <v>106</v>
      </c>
      <c r="E859" s="34" t="s">
        <v>1597</v>
      </c>
      <c r="F859" s="35" t="s">
        <v>435</v>
      </c>
      <c r="G859" s="42">
        <v>1661.35</v>
      </c>
      <c r="H859" s="37">
        <v>34.61</v>
      </c>
      <c r="I859" s="42">
        <v>1626.74</v>
      </c>
      <c r="J859" s="39" t="s">
        <v>3178</v>
      </c>
      <c r="K859" s="39" t="s">
        <v>553</v>
      </c>
      <c r="L859" s="36">
        <v>46</v>
      </c>
      <c r="M859" s="34" t="s">
        <v>554</v>
      </c>
      <c r="N859" s="34" t="s">
        <v>3179</v>
      </c>
      <c r="O859" s="40" t="str">
        <f t="shared" si="81"/>
        <v>РАДІОТЕРМІНАЛ АБОНЕНТСЬКИЙ 3S</v>
      </c>
      <c r="P859" s="40" t="s">
        <v>3180</v>
      </c>
      <c r="Q859" s="40" t="e">
        <v>#N/A</v>
      </c>
      <c r="R859" s="40" t="e">
        <v>#N/A</v>
      </c>
      <c r="S859" s="27" t="e">
        <f>VLOOKUP(C859,'Список ТЗ'!$B$2:$B$457,1,FALSE)</f>
        <v>#N/A</v>
      </c>
      <c r="T859" s="27" t="e">
        <f>VLOOKUP(C859,'Список ТЗ'!$B$2:$E$457,2,FALSE)</f>
        <v>#N/A</v>
      </c>
      <c r="U859" s="27" t="e">
        <f>VLOOKUP(C859,'Список ТЗ'!$B$2:$E$457,3,FALSE)</f>
        <v>#N/A</v>
      </c>
      <c r="X859" s="27" t="e">
        <f>VLOOKUP(C859,'Перелік до списання'!$B$2:$B$207,1,FALSE)</f>
        <v>#N/A</v>
      </c>
    </row>
    <row r="860" spans="1:24" ht="44.1" customHeight="1" x14ac:dyDescent="0.2">
      <c r="A860" s="33">
        <v>72707</v>
      </c>
      <c r="B860" s="34" t="s">
        <v>3229</v>
      </c>
      <c r="C860" s="35" t="s">
        <v>3230</v>
      </c>
      <c r="D860" s="36">
        <v>106</v>
      </c>
      <c r="E860" s="34" t="s">
        <v>1947</v>
      </c>
      <c r="F860" s="35" t="s">
        <v>58</v>
      </c>
      <c r="G860" s="42">
        <v>4119.25</v>
      </c>
      <c r="H860" s="37">
        <v>85.82</v>
      </c>
      <c r="I860" s="42">
        <v>4033.43</v>
      </c>
      <c r="J860" s="39" t="s">
        <v>3231</v>
      </c>
      <c r="K860" s="39" t="s">
        <v>553</v>
      </c>
      <c r="L860" s="36">
        <v>46</v>
      </c>
      <c r="M860" s="34" t="s">
        <v>554</v>
      </c>
      <c r="N860" s="34" t="s">
        <v>3179</v>
      </c>
      <c r="O860" s="40" t="str">
        <f t="shared" si="81"/>
        <v>Датчик витрат палива VZO40EM  з двома комплектами для установки</v>
      </c>
      <c r="P860" s="40" t="s">
        <v>3232</v>
      </c>
      <c r="Q860" s="40" t="e">
        <v>#N/A</v>
      </c>
      <c r="R860" s="40" t="e">
        <v>#N/A</v>
      </c>
      <c r="S860" s="27" t="e">
        <f>VLOOKUP(C860,'Список ТЗ'!$B$2:$B$457,1,FALSE)</f>
        <v>#N/A</v>
      </c>
      <c r="T860" s="27" t="e">
        <f>VLOOKUP(C860,'Список ТЗ'!$B$2:$E$457,2,FALSE)</f>
        <v>#N/A</v>
      </c>
      <c r="U860" s="27" t="e">
        <f>VLOOKUP(C860,'Список ТЗ'!$B$2:$E$457,3,FALSE)</f>
        <v>#N/A</v>
      </c>
      <c r="X860" s="27" t="e">
        <f>VLOOKUP(C860,'Перелік до списання'!$B$2:$B$207,1,FALSE)</f>
        <v>#N/A</v>
      </c>
    </row>
    <row r="861" spans="1:24" ht="11.1" customHeight="1" x14ac:dyDescent="0.2">
      <c r="A861" s="33">
        <v>72709</v>
      </c>
      <c r="B861" s="34" t="s">
        <v>3233</v>
      </c>
      <c r="C861" s="35" t="s">
        <v>3234</v>
      </c>
      <c r="D861" s="36">
        <v>106</v>
      </c>
      <c r="E861" s="34" t="s">
        <v>1947</v>
      </c>
      <c r="F861" s="35" t="s">
        <v>58</v>
      </c>
      <c r="G861" s="37">
        <v>153.12</v>
      </c>
      <c r="H861" s="37">
        <v>3.19</v>
      </c>
      <c r="I861" s="37">
        <v>149.93</v>
      </c>
      <c r="J861" s="39" t="s">
        <v>1545</v>
      </c>
      <c r="K861" s="39" t="s">
        <v>553</v>
      </c>
      <c r="L861" s="36">
        <v>46</v>
      </c>
      <c r="M861" s="34" t="s">
        <v>554</v>
      </c>
      <c r="N861" s="34" t="s">
        <v>3197</v>
      </c>
      <c r="O861" s="40" t="str">
        <f t="shared" si="81"/>
        <v>Холодильник НОРД 428</v>
      </c>
      <c r="P861" s="40" t="s">
        <v>3235</v>
      </c>
      <c r="Q861" s="40" t="e">
        <v>#N/A</v>
      </c>
      <c r="R861" s="40" t="e">
        <v>#N/A</v>
      </c>
      <c r="S861" s="27" t="e">
        <f>VLOOKUP(C861,'Список ТЗ'!$B$2:$B$457,1,FALSE)</f>
        <v>#N/A</v>
      </c>
      <c r="T861" s="27" t="e">
        <f>VLOOKUP(C861,'Список ТЗ'!$B$2:$E$457,2,FALSE)</f>
        <v>#N/A</v>
      </c>
      <c r="U861" s="27" t="e">
        <f>VLOOKUP(C861,'Список ТЗ'!$B$2:$E$457,3,FALSE)</f>
        <v>#N/A</v>
      </c>
      <c r="X861" s="27" t="e">
        <f>VLOOKUP(C861,'Перелік до списання'!$B$2:$B$207,1,FALSE)</f>
        <v>#N/A</v>
      </c>
    </row>
    <row r="862" spans="1:24" ht="11.1" customHeight="1" x14ac:dyDescent="0.2">
      <c r="A862" s="33">
        <v>72711</v>
      </c>
      <c r="B862" s="34" t="s">
        <v>3236</v>
      </c>
      <c r="C862" s="35" t="s">
        <v>3237</v>
      </c>
      <c r="D862" s="36">
        <v>106</v>
      </c>
      <c r="E862" s="34" t="s">
        <v>1947</v>
      </c>
      <c r="F862" s="35" t="s">
        <v>58</v>
      </c>
      <c r="G862" s="42">
        <v>32677.35</v>
      </c>
      <c r="H862" s="37">
        <v>680.78</v>
      </c>
      <c r="I862" s="42">
        <v>31996.57</v>
      </c>
      <c r="J862" s="39" t="s">
        <v>3238</v>
      </c>
      <c r="K862" s="39" t="s">
        <v>553</v>
      </c>
      <c r="L862" s="36">
        <v>46</v>
      </c>
      <c r="M862" s="34" t="s">
        <v>554</v>
      </c>
      <c r="N862" s="34" t="s">
        <v>3179</v>
      </c>
      <c r="O862" s="40" t="str">
        <f t="shared" si="81"/>
        <v>ГІДРОМОЛОТ НМ 380</v>
      </c>
      <c r="P862" s="40" t="s">
        <v>3239</v>
      </c>
      <c r="Q862" s="40" t="e">
        <v>#N/A</v>
      </c>
      <c r="R862" s="40" t="e">
        <v>#N/A</v>
      </c>
      <c r="S862" s="27" t="e">
        <f>VLOOKUP(C862,'Список ТЗ'!$B$2:$B$457,1,FALSE)</f>
        <v>#N/A</v>
      </c>
      <c r="T862" s="27" t="e">
        <f>VLOOKUP(C862,'Список ТЗ'!$B$2:$E$457,2,FALSE)</f>
        <v>#N/A</v>
      </c>
      <c r="U862" s="27" t="e">
        <f>VLOOKUP(C862,'Список ТЗ'!$B$2:$E$457,3,FALSE)</f>
        <v>#N/A</v>
      </c>
      <c r="X862" s="27" t="e">
        <f>VLOOKUP(C862,'Перелік до списання'!$B$2:$B$207,1,FALSE)</f>
        <v>#N/A</v>
      </c>
    </row>
    <row r="863" spans="1:24" ht="21.95" customHeight="1" x14ac:dyDescent="0.2">
      <c r="A863" s="33">
        <v>4344</v>
      </c>
      <c r="B863" s="34" t="s">
        <v>3240</v>
      </c>
      <c r="C863" s="35" t="s">
        <v>3241</v>
      </c>
      <c r="D863" s="36">
        <v>106</v>
      </c>
      <c r="E863" s="34" t="s">
        <v>1947</v>
      </c>
      <c r="F863" s="35" t="s">
        <v>58</v>
      </c>
      <c r="G863" s="38">
        <v>10</v>
      </c>
      <c r="H863" s="38">
        <v>10</v>
      </c>
      <c r="I863" s="38">
        <v>0</v>
      </c>
      <c r="J863" s="39" t="s">
        <v>3242</v>
      </c>
      <c r="K863" s="39" t="s">
        <v>65</v>
      </c>
      <c r="L863" s="36">
        <v>40</v>
      </c>
      <c r="M863" s="34" t="s">
        <v>777</v>
      </c>
      <c r="N863" s="34" t="s">
        <v>3179</v>
      </c>
      <c r="O863" s="40" t="str">
        <f t="shared" si="81"/>
        <v>шкаф одежный 2-х створчатый (мет.)</v>
      </c>
      <c r="P863" s="40" t="s">
        <v>3243</v>
      </c>
      <c r="Q863" s="40" t="e">
        <v>#N/A</v>
      </c>
      <c r="R863" s="40" t="e">
        <v>#N/A</v>
      </c>
      <c r="S863" s="27" t="e">
        <f>VLOOKUP(C863,'Список ТЗ'!$B$2:$B$457,1,FALSE)</f>
        <v>#N/A</v>
      </c>
      <c r="T863" s="27" t="e">
        <f>VLOOKUP(C863,'Список ТЗ'!$B$2:$E$457,2,FALSE)</f>
        <v>#N/A</v>
      </c>
      <c r="U863" s="27" t="e">
        <f>VLOOKUP(C863,'Список ТЗ'!$B$2:$E$457,3,FALSE)</f>
        <v>#N/A</v>
      </c>
      <c r="X863" s="27" t="e">
        <f>VLOOKUP(C863,'Перелік до списання'!$B$2:$B$207,1,FALSE)</f>
        <v>#N/A</v>
      </c>
    </row>
    <row r="864" spans="1:24" ht="21.95" customHeight="1" x14ac:dyDescent="0.2">
      <c r="A864" s="33">
        <v>4345</v>
      </c>
      <c r="B864" s="34" t="s">
        <v>3240</v>
      </c>
      <c r="C864" s="35" t="s">
        <v>3244</v>
      </c>
      <c r="D864" s="36">
        <v>106</v>
      </c>
      <c r="E864" s="34" t="s">
        <v>1947</v>
      </c>
      <c r="F864" s="35" t="s">
        <v>58</v>
      </c>
      <c r="G864" s="38">
        <v>10</v>
      </c>
      <c r="H864" s="38">
        <v>10</v>
      </c>
      <c r="I864" s="38">
        <v>0</v>
      </c>
      <c r="J864" s="39" t="s">
        <v>3242</v>
      </c>
      <c r="K864" s="39" t="s">
        <v>65</v>
      </c>
      <c r="L864" s="36">
        <v>40</v>
      </c>
      <c r="M864" s="34" t="s">
        <v>777</v>
      </c>
      <c r="N864" s="34" t="s">
        <v>3179</v>
      </c>
      <c r="O864" s="40" t="str">
        <f t="shared" si="81"/>
        <v>шкаф одежный 2-х створчатый (мет.)</v>
      </c>
      <c r="P864" s="40" t="s">
        <v>3243</v>
      </c>
      <c r="Q864" s="40" t="e">
        <v>#N/A</v>
      </c>
      <c r="R864" s="40" t="e">
        <v>#N/A</v>
      </c>
      <c r="S864" s="27" t="e">
        <f>VLOOKUP(C864,'Список ТЗ'!$B$2:$B$457,1,FALSE)</f>
        <v>#N/A</v>
      </c>
      <c r="T864" s="27" t="e">
        <f>VLOOKUP(C864,'Список ТЗ'!$B$2:$E$457,2,FALSE)</f>
        <v>#N/A</v>
      </c>
      <c r="U864" s="27" t="e">
        <f>VLOOKUP(C864,'Список ТЗ'!$B$2:$E$457,3,FALSE)</f>
        <v>#N/A</v>
      </c>
      <c r="X864" s="27" t="e">
        <f>VLOOKUP(C864,'Перелік до списання'!$B$2:$B$207,1,FALSE)</f>
        <v>#N/A</v>
      </c>
    </row>
    <row r="865" spans="1:24" ht="21.95" customHeight="1" x14ac:dyDescent="0.2">
      <c r="A865" s="33">
        <v>4346</v>
      </c>
      <c r="B865" s="34" t="s">
        <v>3240</v>
      </c>
      <c r="C865" s="35" t="s">
        <v>3245</v>
      </c>
      <c r="D865" s="36">
        <v>106</v>
      </c>
      <c r="E865" s="34" t="s">
        <v>1947</v>
      </c>
      <c r="F865" s="35" t="s">
        <v>58</v>
      </c>
      <c r="G865" s="38">
        <v>10</v>
      </c>
      <c r="H865" s="38">
        <v>10</v>
      </c>
      <c r="I865" s="38">
        <v>0</v>
      </c>
      <c r="J865" s="39" t="s">
        <v>3242</v>
      </c>
      <c r="K865" s="39" t="s">
        <v>65</v>
      </c>
      <c r="L865" s="36">
        <v>40</v>
      </c>
      <c r="M865" s="34" t="s">
        <v>777</v>
      </c>
      <c r="N865" s="34" t="s">
        <v>3179</v>
      </c>
      <c r="O865" s="40" t="str">
        <f t="shared" si="81"/>
        <v>шкаф одежный 2-х створчатый (мет.)</v>
      </c>
      <c r="P865" s="40" t="s">
        <v>3243</v>
      </c>
      <c r="Q865" s="40" t="e">
        <v>#N/A</v>
      </c>
      <c r="R865" s="40" t="e">
        <v>#N/A</v>
      </c>
      <c r="S865" s="27" t="e">
        <f>VLOOKUP(C865,'Список ТЗ'!$B$2:$B$457,1,FALSE)</f>
        <v>#N/A</v>
      </c>
      <c r="T865" s="27" t="e">
        <f>VLOOKUP(C865,'Список ТЗ'!$B$2:$E$457,2,FALSE)</f>
        <v>#N/A</v>
      </c>
      <c r="U865" s="27" t="e">
        <f>VLOOKUP(C865,'Список ТЗ'!$B$2:$E$457,3,FALSE)</f>
        <v>#N/A</v>
      </c>
      <c r="X865" s="27" t="e">
        <f>VLOOKUP(C865,'Перелік до списання'!$B$2:$B$207,1,FALSE)</f>
        <v>#N/A</v>
      </c>
    </row>
    <row r="866" spans="1:24" ht="21.95" customHeight="1" x14ac:dyDescent="0.2">
      <c r="A866" s="33">
        <v>4347</v>
      </c>
      <c r="B866" s="34" t="s">
        <v>3240</v>
      </c>
      <c r="C866" s="35" t="s">
        <v>3246</v>
      </c>
      <c r="D866" s="36">
        <v>106</v>
      </c>
      <c r="E866" s="34" t="s">
        <v>1947</v>
      </c>
      <c r="F866" s="35" t="s">
        <v>58</v>
      </c>
      <c r="G866" s="38">
        <v>10</v>
      </c>
      <c r="H866" s="38">
        <v>10</v>
      </c>
      <c r="I866" s="38">
        <v>0</v>
      </c>
      <c r="J866" s="39" t="s">
        <v>3242</v>
      </c>
      <c r="K866" s="39" t="s">
        <v>65</v>
      </c>
      <c r="L866" s="36">
        <v>40</v>
      </c>
      <c r="M866" s="34" t="s">
        <v>777</v>
      </c>
      <c r="N866" s="34" t="s">
        <v>3179</v>
      </c>
      <c r="O866" s="40" t="str">
        <f t="shared" si="81"/>
        <v>шкаф одежный 2-х створчатый (мет.)</v>
      </c>
      <c r="P866" s="40" t="s">
        <v>3243</v>
      </c>
      <c r="Q866" s="40" t="e">
        <v>#N/A</v>
      </c>
      <c r="R866" s="40" t="e">
        <v>#N/A</v>
      </c>
      <c r="S866" s="27" t="e">
        <f>VLOOKUP(C866,'Список ТЗ'!$B$2:$B$457,1,FALSE)</f>
        <v>#N/A</v>
      </c>
      <c r="T866" s="27" t="e">
        <f>VLOOKUP(C866,'Список ТЗ'!$B$2:$E$457,2,FALSE)</f>
        <v>#N/A</v>
      </c>
      <c r="U866" s="27" t="e">
        <f>VLOOKUP(C866,'Список ТЗ'!$B$2:$E$457,3,FALSE)</f>
        <v>#N/A</v>
      </c>
      <c r="X866" s="27" t="e">
        <f>VLOOKUP(C866,'Перелік до списання'!$B$2:$B$207,1,FALSE)</f>
        <v>#N/A</v>
      </c>
    </row>
    <row r="867" spans="1:24" ht="21.95" customHeight="1" x14ac:dyDescent="0.2">
      <c r="A867" s="33">
        <v>4348</v>
      </c>
      <c r="B867" s="34" t="s">
        <v>3240</v>
      </c>
      <c r="C867" s="35" t="s">
        <v>3247</v>
      </c>
      <c r="D867" s="36">
        <v>106</v>
      </c>
      <c r="E867" s="34" t="s">
        <v>1947</v>
      </c>
      <c r="F867" s="35" t="s">
        <v>58</v>
      </c>
      <c r="G867" s="38">
        <v>10</v>
      </c>
      <c r="H867" s="38">
        <v>10</v>
      </c>
      <c r="I867" s="38">
        <v>0</v>
      </c>
      <c r="J867" s="39" t="s">
        <v>3242</v>
      </c>
      <c r="K867" s="39" t="s">
        <v>65</v>
      </c>
      <c r="L867" s="36">
        <v>40</v>
      </c>
      <c r="M867" s="34" t="s">
        <v>777</v>
      </c>
      <c r="N867" s="34" t="s">
        <v>3179</v>
      </c>
      <c r="O867" s="40" t="str">
        <f t="shared" si="81"/>
        <v>шкаф одежный 2-х створчатый (мет.)</v>
      </c>
      <c r="P867" s="40" t="s">
        <v>3243</v>
      </c>
      <c r="Q867" s="40" t="e">
        <v>#N/A</v>
      </c>
      <c r="R867" s="40" t="e">
        <v>#N/A</v>
      </c>
      <c r="S867" s="27" t="e">
        <f>VLOOKUP(C867,'Список ТЗ'!$B$2:$B$457,1,FALSE)</f>
        <v>#N/A</v>
      </c>
      <c r="T867" s="27" t="e">
        <f>VLOOKUP(C867,'Список ТЗ'!$B$2:$E$457,2,FALSE)</f>
        <v>#N/A</v>
      </c>
      <c r="U867" s="27" t="e">
        <f>VLOOKUP(C867,'Список ТЗ'!$B$2:$E$457,3,FALSE)</f>
        <v>#N/A</v>
      </c>
      <c r="X867" s="27" t="e">
        <f>VLOOKUP(C867,'Перелік до списання'!$B$2:$B$207,1,FALSE)</f>
        <v>#N/A</v>
      </c>
    </row>
    <row r="868" spans="1:24" ht="21.95" customHeight="1" x14ac:dyDescent="0.2">
      <c r="A868" s="33">
        <v>4349</v>
      </c>
      <c r="B868" s="34" t="s">
        <v>3240</v>
      </c>
      <c r="C868" s="35" t="s">
        <v>3248</v>
      </c>
      <c r="D868" s="36">
        <v>106</v>
      </c>
      <c r="E868" s="34" t="s">
        <v>1947</v>
      </c>
      <c r="F868" s="35" t="s">
        <v>58</v>
      </c>
      <c r="G868" s="38">
        <v>10</v>
      </c>
      <c r="H868" s="38">
        <v>10</v>
      </c>
      <c r="I868" s="38">
        <v>0</v>
      </c>
      <c r="J868" s="39" t="s">
        <v>3242</v>
      </c>
      <c r="K868" s="39" t="s">
        <v>65</v>
      </c>
      <c r="L868" s="36">
        <v>40</v>
      </c>
      <c r="M868" s="34" t="s">
        <v>777</v>
      </c>
      <c r="N868" s="34" t="s">
        <v>3179</v>
      </c>
      <c r="O868" s="40" t="str">
        <f t="shared" si="81"/>
        <v>шкаф одежный 2-х створчатый (мет.)</v>
      </c>
      <c r="P868" s="40" t="s">
        <v>3243</v>
      </c>
      <c r="Q868" s="40" t="e">
        <v>#N/A</v>
      </c>
      <c r="R868" s="40" t="e">
        <v>#N/A</v>
      </c>
      <c r="S868" s="27" t="e">
        <f>VLOOKUP(C868,'Список ТЗ'!$B$2:$B$457,1,FALSE)</f>
        <v>#N/A</v>
      </c>
      <c r="T868" s="27" t="e">
        <f>VLOOKUP(C868,'Список ТЗ'!$B$2:$E$457,2,FALSE)</f>
        <v>#N/A</v>
      </c>
      <c r="U868" s="27" t="e">
        <f>VLOOKUP(C868,'Список ТЗ'!$B$2:$E$457,3,FALSE)</f>
        <v>#N/A</v>
      </c>
      <c r="X868" s="27" t="e">
        <f>VLOOKUP(C868,'Перелік до списання'!$B$2:$B$207,1,FALSE)</f>
        <v>#N/A</v>
      </c>
    </row>
    <row r="869" spans="1:24" ht="21.95" customHeight="1" x14ac:dyDescent="0.2">
      <c r="A869" s="33">
        <v>4350</v>
      </c>
      <c r="B869" s="34" t="s">
        <v>3240</v>
      </c>
      <c r="C869" s="35" t="s">
        <v>3249</v>
      </c>
      <c r="D869" s="36">
        <v>106</v>
      </c>
      <c r="E869" s="34" t="s">
        <v>1947</v>
      </c>
      <c r="F869" s="35" t="s">
        <v>58</v>
      </c>
      <c r="G869" s="38">
        <v>10</v>
      </c>
      <c r="H869" s="38">
        <v>10</v>
      </c>
      <c r="I869" s="38">
        <v>0</v>
      </c>
      <c r="J869" s="39" t="s">
        <v>3242</v>
      </c>
      <c r="K869" s="39" t="s">
        <v>65</v>
      </c>
      <c r="L869" s="36">
        <v>40</v>
      </c>
      <c r="M869" s="34" t="s">
        <v>777</v>
      </c>
      <c r="N869" s="34" t="s">
        <v>3179</v>
      </c>
      <c r="O869" s="40" t="str">
        <f t="shared" si="81"/>
        <v>шкаф одежный 2-х створчатый (мет.)</v>
      </c>
      <c r="P869" s="40" t="s">
        <v>3243</v>
      </c>
      <c r="Q869" s="40" t="e">
        <v>#N/A</v>
      </c>
      <c r="R869" s="40" t="e">
        <v>#N/A</v>
      </c>
      <c r="S869" s="27" t="e">
        <f>VLOOKUP(C869,'Список ТЗ'!$B$2:$B$457,1,FALSE)</f>
        <v>#N/A</v>
      </c>
      <c r="T869" s="27" t="e">
        <f>VLOOKUP(C869,'Список ТЗ'!$B$2:$E$457,2,FALSE)</f>
        <v>#N/A</v>
      </c>
      <c r="U869" s="27" t="e">
        <f>VLOOKUP(C869,'Список ТЗ'!$B$2:$E$457,3,FALSE)</f>
        <v>#N/A</v>
      </c>
      <c r="X869" s="27" t="e">
        <f>VLOOKUP(C869,'Перелік до списання'!$B$2:$B$207,1,FALSE)</f>
        <v>#N/A</v>
      </c>
    </row>
    <row r="870" spans="1:24" ht="21.95" customHeight="1" x14ac:dyDescent="0.2">
      <c r="A870" s="33">
        <v>4351</v>
      </c>
      <c r="B870" s="34" t="s">
        <v>3240</v>
      </c>
      <c r="C870" s="35" t="s">
        <v>3250</v>
      </c>
      <c r="D870" s="36">
        <v>106</v>
      </c>
      <c r="E870" s="34" t="s">
        <v>1947</v>
      </c>
      <c r="F870" s="35" t="s">
        <v>58</v>
      </c>
      <c r="G870" s="38">
        <v>10</v>
      </c>
      <c r="H870" s="38">
        <v>10</v>
      </c>
      <c r="I870" s="38">
        <v>0</v>
      </c>
      <c r="J870" s="39" t="s">
        <v>3242</v>
      </c>
      <c r="K870" s="39" t="s">
        <v>65</v>
      </c>
      <c r="L870" s="36">
        <v>40</v>
      </c>
      <c r="M870" s="34" t="s">
        <v>777</v>
      </c>
      <c r="N870" s="34" t="s">
        <v>3179</v>
      </c>
      <c r="O870" s="40" t="str">
        <f t="shared" si="81"/>
        <v>шкаф одежный 2-х створчатый (мет.)</v>
      </c>
      <c r="P870" s="40" t="s">
        <v>3243</v>
      </c>
      <c r="Q870" s="40" t="e">
        <v>#N/A</v>
      </c>
      <c r="R870" s="40" t="e">
        <v>#N/A</v>
      </c>
      <c r="S870" s="27" t="e">
        <f>VLOOKUP(C870,'Список ТЗ'!$B$2:$B$457,1,FALSE)</f>
        <v>#N/A</v>
      </c>
      <c r="T870" s="27" t="e">
        <f>VLOOKUP(C870,'Список ТЗ'!$B$2:$E$457,2,FALSE)</f>
        <v>#N/A</v>
      </c>
      <c r="U870" s="27" t="e">
        <f>VLOOKUP(C870,'Список ТЗ'!$B$2:$E$457,3,FALSE)</f>
        <v>#N/A</v>
      </c>
      <c r="X870" s="27" t="e">
        <f>VLOOKUP(C870,'Перелік до списання'!$B$2:$B$207,1,FALSE)</f>
        <v>#N/A</v>
      </c>
    </row>
    <row r="871" spans="1:24" ht="21.95" customHeight="1" x14ac:dyDescent="0.2">
      <c r="A871" s="33">
        <v>4352</v>
      </c>
      <c r="B871" s="34" t="s">
        <v>3240</v>
      </c>
      <c r="C871" s="35" t="s">
        <v>3251</v>
      </c>
      <c r="D871" s="36">
        <v>106</v>
      </c>
      <c r="E871" s="34" t="s">
        <v>1947</v>
      </c>
      <c r="F871" s="35" t="s">
        <v>58</v>
      </c>
      <c r="G871" s="38">
        <v>10</v>
      </c>
      <c r="H871" s="38">
        <v>10</v>
      </c>
      <c r="I871" s="38">
        <v>0</v>
      </c>
      <c r="J871" s="39" t="s">
        <v>3242</v>
      </c>
      <c r="K871" s="39" t="s">
        <v>65</v>
      </c>
      <c r="L871" s="36">
        <v>40</v>
      </c>
      <c r="M871" s="34" t="s">
        <v>777</v>
      </c>
      <c r="N871" s="34" t="s">
        <v>3179</v>
      </c>
      <c r="O871" s="40" t="str">
        <f t="shared" si="81"/>
        <v>шкаф одежный 2-х створчатый (мет.)</v>
      </c>
      <c r="P871" s="40" t="s">
        <v>3243</v>
      </c>
      <c r="Q871" s="40" t="e">
        <v>#N/A</v>
      </c>
      <c r="R871" s="40" t="e">
        <v>#N/A</v>
      </c>
      <c r="S871" s="27" t="e">
        <f>VLOOKUP(C871,'Список ТЗ'!$B$2:$B$457,1,FALSE)</f>
        <v>#N/A</v>
      </c>
      <c r="T871" s="27" t="e">
        <f>VLOOKUP(C871,'Список ТЗ'!$B$2:$E$457,2,FALSE)</f>
        <v>#N/A</v>
      </c>
      <c r="U871" s="27" t="e">
        <f>VLOOKUP(C871,'Список ТЗ'!$B$2:$E$457,3,FALSE)</f>
        <v>#N/A</v>
      </c>
      <c r="X871" s="27" t="e">
        <f>VLOOKUP(C871,'Перелік до списання'!$B$2:$B$207,1,FALSE)</f>
        <v>#N/A</v>
      </c>
    </row>
    <row r="872" spans="1:24" ht="21.95" customHeight="1" x14ac:dyDescent="0.2">
      <c r="A872" s="33">
        <v>4353</v>
      </c>
      <c r="B872" s="34" t="s">
        <v>3240</v>
      </c>
      <c r="C872" s="35" t="s">
        <v>3252</v>
      </c>
      <c r="D872" s="36">
        <v>106</v>
      </c>
      <c r="E872" s="34" t="s">
        <v>1947</v>
      </c>
      <c r="F872" s="35" t="s">
        <v>58</v>
      </c>
      <c r="G872" s="38">
        <v>10</v>
      </c>
      <c r="H872" s="38">
        <v>10</v>
      </c>
      <c r="I872" s="38">
        <v>0</v>
      </c>
      <c r="J872" s="39" t="s">
        <v>3242</v>
      </c>
      <c r="K872" s="39" t="s">
        <v>65</v>
      </c>
      <c r="L872" s="36">
        <v>40</v>
      </c>
      <c r="M872" s="34" t="s">
        <v>777</v>
      </c>
      <c r="N872" s="34" t="s">
        <v>3179</v>
      </c>
      <c r="O872" s="40" t="str">
        <f t="shared" si="81"/>
        <v>шкаф одежный 2-х створчатый (мет.)</v>
      </c>
      <c r="P872" s="40" t="s">
        <v>3243</v>
      </c>
      <c r="Q872" s="40" t="e">
        <v>#N/A</v>
      </c>
      <c r="R872" s="40" t="e">
        <v>#N/A</v>
      </c>
      <c r="S872" s="27" t="e">
        <f>VLOOKUP(C872,'Список ТЗ'!$B$2:$B$457,1,FALSE)</f>
        <v>#N/A</v>
      </c>
      <c r="T872" s="27" t="e">
        <f>VLOOKUP(C872,'Список ТЗ'!$B$2:$E$457,2,FALSE)</f>
        <v>#N/A</v>
      </c>
      <c r="U872" s="27" t="e">
        <f>VLOOKUP(C872,'Список ТЗ'!$B$2:$E$457,3,FALSE)</f>
        <v>#N/A</v>
      </c>
      <c r="X872" s="27" t="e">
        <f>VLOOKUP(C872,'Перелік до списання'!$B$2:$B$207,1,FALSE)</f>
        <v>#N/A</v>
      </c>
    </row>
    <row r="873" spans="1:24" ht="21.95" customHeight="1" x14ac:dyDescent="0.2">
      <c r="A873" s="33">
        <v>4354</v>
      </c>
      <c r="B873" s="34" t="s">
        <v>3240</v>
      </c>
      <c r="C873" s="35" t="s">
        <v>3253</v>
      </c>
      <c r="D873" s="36">
        <v>106</v>
      </c>
      <c r="E873" s="34" t="s">
        <v>1947</v>
      </c>
      <c r="F873" s="35" t="s">
        <v>58</v>
      </c>
      <c r="G873" s="38">
        <v>10</v>
      </c>
      <c r="H873" s="38">
        <v>10</v>
      </c>
      <c r="I873" s="38">
        <v>0</v>
      </c>
      <c r="J873" s="39" t="s">
        <v>3242</v>
      </c>
      <c r="K873" s="39" t="s">
        <v>65</v>
      </c>
      <c r="L873" s="36">
        <v>40</v>
      </c>
      <c r="M873" s="34" t="s">
        <v>777</v>
      </c>
      <c r="N873" s="34" t="s">
        <v>3179</v>
      </c>
      <c r="O873" s="40" t="str">
        <f t="shared" si="81"/>
        <v>шкаф одежный 2-х створчатый (мет.)</v>
      </c>
      <c r="P873" s="40" t="s">
        <v>3243</v>
      </c>
      <c r="Q873" s="40" t="e">
        <v>#N/A</v>
      </c>
      <c r="R873" s="40" t="e">
        <v>#N/A</v>
      </c>
      <c r="S873" s="27" t="e">
        <f>VLOOKUP(C873,'Список ТЗ'!$B$2:$B$457,1,FALSE)</f>
        <v>#N/A</v>
      </c>
      <c r="T873" s="27" t="e">
        <f>VLOOKUP(C873,'Список ТЗ'!$B$2:$E$457,2,FALSE)</f>
        <v>#N/A</v>
      </c>
      <c r="U873" s="27" t="e">
        <f>VLOOKUP(C873,'Список ТЗ'!$B$2:$E$457,3,FALSE)</f>
        <v>#N/A</v>
      </c>
      <c r="X873" s="27" t="e">
        <f>VLOOKUP(C873,'Перелік до списання'!$B$2:$B$207,1,FALSE)</f>
        <v>#N/A</v>
      </c>
    </row>
    <row r="874" spans="1:24" ht="21.95" customHeight="1" x14ac:dyDescent="0.2">
      <c r="A874" s="33">
        <v>4355</v>
      </c>
      <c r="B874" s="34" t="s">
        <v>3240</v>
      </c>
      <c r="C874" s="35" t="s">
        <v>3254</v>
      </c>
      <c r="D874" s="36">
        <v>106</v>
      </c>
      <c r="E874" s="34" t="s">
        <v>1947</v>
      </c>
      <c r="F874" s="35" t="s">
        <v>58</v>
      </c>
      <c r="G874" s="38">
        <v>10</v>
      </c>
      <c r="H874" s="38">
        <v>10</v>
      </c>
      <c r="I874" s="38">
        <v>0</v>
      </c>
      <c r="J874" s="39" t="s">
        <v>3242</v>
      </c>
      <c r="K874" s="39" t="s">
        <v>65</v>
      </c>
      <c r="L874" s="36">
        <v>40</v>
      </c>
      <c r="M874" s="34" t="s">
        <v>777</v>
      </c>
      <c r="N874" s="34" t="s">
        <v>3179</v>
      </c>
      <c r="O874" s="40" t="str">
        <f t="shared" si="81"/>
        <v>шкаф одежный 2-х створчатый (мет.)</v>
      </c>
      <c r="P874" s="40" t="s">
        <v>3243</v>
      </c>
      <c r="Q874" s="40" t="e">
        <v>#N/A</v>
      </c>
      <c r="R874" s="40" t="e">
        <v>#N/A</v>
      </c>
      <c r="S874" s="27" t="e">
        <f>VLOOKUP(C874,'Список ТЗ'!$B$2:$B$457,1,FALSE)</f>
        <v>#N/A</v>
      </c>
      <c r="T874" s="27" t="e">
        <f>VLOOKUP(C874,'Список ТЗ'!$B$2:$E$457,2,FALSE)</f>
        <v>#N/A</v>
      </c>
      <c r="U874" s="27" t="e">
        <f>VLOOKUP(C874,'Список ТЗ'!$B$2:$E$457,3,FALSE)</f>
        <v>#N/A</v>
      </c>
      <c r="X874" s="27" t="e">
        <f>VLOOKUP(C874,'Перелік до списання'!$B$2:$B$207,1,FALSE)</f>
        <v>#N/A</v>
      </c>
    </row>
    <row r="875" spans="1:24" ht="21.95" customHeight="1" x14ac:dyDescent="0.2">
      <c r="A875" s="33">
        <v>4356</v>
      </c>
      <c r="B875" s="34" t="s">
        <v>3240</v>
      </c>
      <c r="C875" s="35" t="s">
        <v>3255</v>
      </c>
      <c r="D875" s="36">
        <v>106</v>
      </c>
      <c r="E875" s="34" t="s">
        <v>1947</v>
      </c>
      <c r="F875" s="35" t="s">
        <v>58</v>
      </c>
      <c r="G875" s="38">
        <v>10</v>
      </c>
      <c r="H875" s="38">
        <v>10</v>
      </c>
      <c r="I875" s="38">
        <v>0</v>
      </c>
      <c r="J875" s="39" t="s">
        <v>3242</v>
      </c>
      <c r="K875" s="39" t="s">
        <v>65</v>
      </c>
      <c r="L875" s="36">
        <v>40</v>
      </c>
      <c r="M875" s="34" t="s">
        <v>777</v>
      </c>
      <c r="N875" s="34" t="s">
        <v>3179</v>
      </c>
      <c r="O875" s="40" t="str">
        <f t="shared" si="81"/>
        <v>шкаф одежный 2-х створчатый (мет.)</v>
      </c>
      <c r="P875" s="40" t="s">
        <v>3243</v>
      </c>
      <c r="Q875" s="40" t="e">
        <v>#N/A</v>
      </c>
      <c r="R875" s="40" t="e">
        <v>#N/A</v>
      </c>
      <c r="S875" s="27" t="e">
        <f>VLOOKUP(C875,'Список ТЗ'!$B$2:$B$457,1,FALSE)</f>
        <v>#N/A</v>
      </c>
      <c r="T875" s="27" t="e">
        <f>VLOOKUP(C875,'Список ТЗ'!$B$2:$E$457,2,FALSE)</f>
        <v>#N/A</v>
      </c>
      <c r="U875" s="27" t="e">
        <f>VLOOKUP(C875,'Список ТЗ'!$B$2:$E$457,3,FALSE)</f>
        <v>#N/A</v>
      </c>
      <c r="X875" s="27" t="e">
        <f>VLOOKUP(C875,'Перелік до списання'!$B$2:$B$207,1,FALSE)</f>
        <v>#N/A</v>
      </c>
    </row>
    <row r="876" spans="1:24" ht="21.95" customHeight="1" x14ac:dyDescent="0.2">
      <c r="A876" s="33">
        <v>4357</v>
      </c>
      <c r="B876" s="34" t="s">
        <v>3240</v>
      </c>
      <c r="C876" s="35" t="s">
        <v>3256</v>
      </c>
      <c r="D876" s="36">
        <v>106</v>
      </c>
      <c r="E876" s="34" t="s">
        <v>1947</v>
      </c>
      <c r="F876" s="35" t="s">
        <v>58</v>
      </c>
      <c r="G876" s="38">
        <v>10</v>
      </c>
      <c r="H876" s="38">
        <v>10</v>
      </c>
      <c r="I876" s="38">
        <v>0</v>
      </c>
      <c r="J876" s="39" t="s">
        <v>3242</v>
      </c>
      <c r="K876" s="39" t="s">
        <v>65</v>
      </c>
      <c r="L876" s="36">
        <v>40</v>
      </c>
      <c r="M876" s="34" t="s">
        <v>777</v>
      </c>
      <c r="N876" s="34" t="s">
        <v>3179</v>
      </c>
      <c r="O876" s="40" t="str">
        <f t="shared" si="81"/>
        <v>шкаф одежный 2-х створчатый (мет.)</v>
      </c>
      <c r="P876" s="40" t="s">
        <v>3243</v>
      </c>
      <c r="Q876" s="40" t="e">
        <v>#N/A</v>
      </c>
      <c r="R876" s="40" t="e">
        <v>#N/A</v>
      </c>
      <c r="S876" s="27" t="e">
        <f>VLOOKUP(C876,'Список ТЗ'!$B$2:$B$457,1,FALSE)</f>
        <v>#N/A</v>
      </c>
      <c r="T876" s="27" t="e">
        <f>VLOOKUP(C876,'Список ТЗ'!$B$2:$E$457,2,FALSE)</f>
        <v>#N/A</v>
      </c>
      <c r="U876" s="27" t="e">
        <f>VLOOKUP(C876,'Список ТЗ'!$B$2:$E$457,3,FALSE)</f>
        <v>#N/A</v>
      </c>
      <c r="X876" s="27" t="e">
        <f>VLOOKUP(C876,'Перелік до списання'!$B$2:$B$207,1,FALSE)</f>
        <v>#N/A</v>
      </c>
    </row>
    <row r="877" spans="1:24" ht="21.95" customHeight="1" x14ac:dyDescent="0.2">
      <c r="A877" s="33">
        <v>4358</v>
      </c>
      <c r="B877" s="34" t="s">
        <v>3240</v>
      </c>
      <c r="C877" s="35" t="s">
        <v>3257</v>
      </c>
      <c r="D877" s="36">
        <v>106</v>
      </c>
      <c r="E877" s="34" t="s">
        <v>1947</v>
      </c>
      <c r="F877" s="35" t="s">
        <v>58</v>
      </c>
      <c r="G877" s="38">
        <v>10</v>
      </c>
      <c r="H877" s="38">
        <v>10</v>
      </c>
      <c r="I877" s="38">
        <v>0</v>
      </c>
      <c r="J877" s="39" t="s">
        <v>3242</v>
      </c>
      <c r="K877" s="39" t="s">
        <v>65</v>
      </c>
      <c r="L877" s="36">
        <v>40</v>
      </c>
      <c r="M877" s="34" t="s">
        <v>777</v>
      </c>
      <c r="N877" s="34" t="s">
        <v>3179</v>
      </c>
      <c r="O877" s="40" t="str">
        <f t="shared" si="81"/>
        <v>шкаф одежный 2-х створчатый (мет.)</v>
      </c>
      <c r="P877" s="40" t="s">
        <v>3243</v>
      </c>
      <c r="Q877" s="40" t="e">
        <v>#N/A</v>
      </c>
      <c r="R877" s="40" t="e">
        <v>#N/A</v>
      </c>
      <c r="S877" s="27" t="e">
        <f>VLOOKUP(C877,'Список ТЗ'!$B$2:$B$457,1,FALSE)</f>
        <v>#N/A</v>
      </c>
      <c r="T877" s="27" t="e">
        <f>VLOOKUP(C877,'Список ТЗ'!$B$2:$E$457,2,FALSE)</f>
        <v>#N/A</v>
      </c>
      <c r="U877" s="27" t="e">
        <f>VLOOKUP(C877,'Список ТЗ'!$B$2:$E$457,3,FALSE)</f>
        <v>#N/A</v>
      </c>
      <c r="X877" s="27" t="e">
        <f>VLOOKUP(C877,'Перелік до списання'!$B$2:$B$207,1,FALSE)</f>
        <v>#N/A</v>
      </c>
    </row>
    <row r="878" spans="1:24" ht="21.95" customHeight="1" x14ac:dyDescent="0.2">
      <c r="A878" s="33">
        <v>4359</v>
      </c>
      <c r="B878" s="34" t="s">
        <v>3240</v>
      </c>
      <c r="C878" s="35" t="s">
        <v>3258</v>
      </c>
      <c r="D878" s="36">
        <v>106</v>
      </c>
      <c r="E878" s="34" t="s">
        <v>1947</v>
      </c>
      <c r="F878" s="35" t="s">
        <v>58</v>
      </c>
      <c r="G878" s="38">
        <v>10</v>
      </c>
      <c r="H878" s="38">
        <v>10</v>
      </c>
      <c r="I878" s="38">
        <v>0</v>
      </c>
      <c r="J878" s="39" t="s">
        <v>3242</v>
      </c>
      <c r="K878" s="39" t="s">
        <v>65</v>
      </c>
      <c r="L878" s="36">
        <v>40</v>
      </c>
      <c r="M878" s="34" t="s">
        <v>777</v>
      </c>
      <c r="N878" s="34" t="s">
        <v>3179</v>
      </c>
      <c r="O878" s="40" t="str">
        <f t="shared" si="81"/>
        <v>шкаф одежный 2-х створчатый (мет.)</v>
      </c>
      <c r="P878" s="40" t="s">
        <v>3243</v>
      </c>
      <c r="Q878" s="40" t="e">
        <v>#N/A</v>
      </c>
      <c r="R878" s="40" t="e">
        <v>#N/A</v>
      </c>
      <c r="S878" s="27" t="e">
        <f>VLOOKUP(C878,'Список ТЗ'!$B$2:$B$457,1,FALSE)</f>
        <v>#N/A</v>
      </c>
      <c r="T878" s="27" t="e">
        <f>VLOOKUP(C878,'Список ТЗ'!$B$2:$E$457,2,FALSE)</f>
        <v>#N/A</v>
      </c>
      <c r="U878" s="27" t="e">
        <f>VLOOKUP(C878,'Список ТЗ'!$B$2:$E$457,3,FALSE)</f>
        <v>#N/A</v>
      </c>
      <c r="X878" s="27" t="e">
        <f>VLOOKUP(C878,'Перелік до списання'!$B$2:$B$207,1,FALSE)</f>
        <v>#N/A</v>
      </c>
    </row>
    <row r="879" spans="1:24" ht="21.95" customHeight="1" x14ac:dyDescent="0.2">
      <c r="A879" s="33">
        <v>4360</v>
      </c>
      <c r="B879" s="34" t="s">
        <v>3240</v>
      </c>
      <c r="C879" s="35" t="s">
        <v>3259</v>
      </c>
      <c r="D879" s="36">
        <v>106</v>
      </c>
      <c r="E879" s="34" t="s">
        <v>1947</v>
      </c>
      <c r="F879" s="35" t="s">
        <v>58</v>
      </c>
      <c r="G879" s="38">
        <v>10</v>
      </c>
      <c r="H879" s="38">
        <v>10</v>
      </c>
      <c r="I879" s="38">
        <v>0</v>
      </c>
      <c r="J879" s="39" t="s">
        <v>3242</v>
      </c>
      <c r="K879" s="39" t="s">
        <v>65</v>
      </c>
      <c r="L879" s="36">
        <v>40</v>
      </c>
      <c r="M879" s="34" t="s">
        <v>777</v>
      </c>
      <c r="N879" s="34" t="s">
        <v>3179</v>
      </c>
      <c r="O879" s="40" t="str">
        <f t="shared" si="81"/>
        <v>шкаф одежный 2-х створчатый (мет.)</v>
      </c>
      <c r="P879" s="40" t="s">
        <v>3243</v>
      </c>
      <c r="Q879" s="40" t="e">
        <v>#N/A</v>
      </c>
      <c r="R879" s="40" t="e">
        <v>#N/A</v>
      </c>
      <c r="S879" s="27" t="e">
        <f>VLOOKUP(C879,'Список ТЗ'!$B$2:$B$457,1,FALSE)</f>
        <v>#N/A</v>
      </c>
      <c r="T879" s="27" t="e">
        <f>VLOOKUP(C879,'Список ТЗ'!$B$2:$E$457,2,FALSE)</f>
        <v>#N/A</v>
      </c>
      <c r="U879" s="27" t="e">
        <f>VLOOKUP(C879,'Список ТЗ'!$B$2:$E$457,3,FALSE)</f>
        <v>#N/A</v>
      </c>
      <c r="X879" s="27" t="e">
        <f>VLOOKUP(C879,'Перелік до списання'!$B$2:$B$207,1,FALSE)</f>
        <v>#N/A</v>
      </c>
    </row>
    <row r="880" spans="1:24" ht="21.95" customHeight="1" x14ac:dyDescent="0.2">
      <c r="A880" s="33">
        <v>4361</v>
      </c>
      <c r="B880" s="34" t="s">
        <v>3240</v>
      </c>
      <c r="C880" s="35" t="s">
        <v>3260</v>
      </c>
      <c r="D880" s="36">
        <v>106</v>
      </c>
      <c r="E880" s="34" t="s">
        <v>1947</v>
      </c>
      <c r="F880" s="35" t="s">
        <v>58</v>
      </c>
      <c r="G880" s="38">
        <v>10</v>
      </c>
      <c r="H880" s="38">
        <v>10</v>
      </c>
      <c r="I880" s="38">
        <v>0</v>
      </c>
      <c r="J880" s="39" t="s">
        <v>3242</v>
      </c>
      <c r="K880" s="39" t="s">
        <v>65</v>
      </c>
      <c r="L880" s="36">
        <v>40</v>
      </c>
      <c r="M880" s="34" t="s">
        <v>777</v>
      </c>
      <c r="N880" s="34" t="s">
        <v>3179</v>
      </c>
      <c r="O880" s="40" t="str">
        <f t="shared" si="81"/>
        <v>шкаф одежный 2-х створчатый (мет.)</v>
      </c>
      <c r="P880" s="40" t="s">
        <v>3243</v>
      </c>
      <c r="Q880" s="40" t="e">
        <v>#N/A</v>
      </c>
      <c r="R880" s="40" t="e">
        <v>#N/A</v>
      </c>
      <c r="S880" s="27" t="e">
        <f>VLOOKUP(C880,'Список ТЗ'!$B$2:$B$457,1,FALSE)</f>
        <v>#N/A</v>
      </c>
      <c r="T880" s="27" t="e">
        <f>VLOOKUP(C880,'Список ТЗ'!$B$2:$E$457,2,FALSE)</f>
        <v>#N/A</v>
      </c>
      <c r="U880" s="27" t="e">
        <f>VLOOKUP(C880,'Список ТЗ'!$B$2:$E$457,3,FALSE)</f>
        <v>#N/A</v>
      </c>
      <c r="X880" s="27" t="e">
        <f>VLOOKUP(C880,'Перелік до списання'!$B$2:$B$207,1,FALSE)</f>
        <v>#N/A</v>
      </c>
    </row>
    <row r="881" spans="1:24" ht="21.95" customHeight="1" x14ac:dyDescent="0.2">
      <c r="A881" s="33">
        <v>4362</v>
      </c>
      <c r="B881" s="34" t="s">
        <v>3240</v>
      </c>
      <c r="C881" s="35" t="s">
        <v>3261</v>
      </c>
      <c r="D881" s="36">
        <v>106</v>
      </c>
      <c r="E881" s="34" t="s">
        <v>1947</v>
      </c>
      <c r="F881" s="35" t="s">
        <v>58</v>
      </c>
      <c r="G881" s="38">
        <v>10</v>
      </c>
      <c r="H881" s="38">
        <v>10</v>
      </c>
      <c r="I881" s="38">
        <v>0</v>
      </c>
      <c r="J881" s="39" t="s">
        <v>3242</v>
      </c>
      <c r="K881" s="39" t="s">
        <v>65</v>
      </c>
      <c r="L881" s="36">
        <v>40</v>
      </c>
      <c r="M881" s="34" t="s">
        <v>777</v>
      </c>
      <c r="N881" s="34" t="s">
        <v>3179</v>
      </c>
      <c r="O881" s="40" t="str">
        <f t="shared" si="81"/>
        <v>шкаф одежный 2-х створчатый (мет.)</v>
      </c>
      <c r="P881" s="40" t="s">
        <v>3243</v>
      </c>
      <c r="Q881" s="40" t="e">
        <v>#N/A</v>
      </c>
      <c r="R881" s="40" t="e">
        <v>#N/A</v>
      </c>
      <c r="S881" s="27" t="e">
        <f>VLOOKUP(C881,'Список ТЗ'!$B$2:$B$457,1,FALSE)</f>
        <v>#N/A</v>
      </c>
      <c r="T881" s="27" t="e">
        <f>VLOOKUP(C881,'Список ТЗ'!$B$2:$E$457,2,FALSE)</f>
        <v>#N/A</v>
      </c>
      <c r="U881" s="27" t="e">
        <f>VLOOKUP(C881,'Список ТЗ'!$B$2:$E$457,3,FALSE)</f>
        <v>#N/A</v>
      </c>
      <c r="X881" s="27" t="e">
        <f>VLOOKUP(C881,'Перелік до списання'!$B$2:$B$207,1,FALSE)</f>
        <v>#N/A</v>
      </c>
    </row>
    <row r="882" spans="1:24" ht="21.95" customHeight="1" x14ac:dyDescent="0.2">
      <c r="A882" s="33">
        <v>4405</v>
      </c>
      <c r="B882" s="34" t="s">
        <v>3240</v>
      </c>
      <c r="C882" s="35" t="s">
        <v>3262</v>
      </c>
      <c r="D882" s="36">
        <v>106</v>
      </c>
      <c r="E882" s="34" t="s">
        <v>1947</v>
      </c>
      <c r="F882" s="35" t="s">
        <v>58</v>
      </c>
      <c r="G882" s="38">
        <v>10</v>
      </c>
      <c r="H882" s="38">
        <v>10</v>
      </c>
      <c r="I882" s="38">
        <v>0</v>
      </c>
      <c r="J882" s="39" t="s">
        <v>3242</v>
      </c>
      <c r="K882" s="39" t="s">
        <v>65</v>
      </c>
      <c r="L882" s="36">
        <v>40</v>
      </c>
      <c r="M882" s="34" t="s">
        <v>777</v>
      </c>
      <c r="N882" s="34" t="s">
        <v>3179</v>
      </c>
      <c r="O882" s="40" t="str">
        <f t="shared" si="81"/>
        <v>шкаф одежный 2-х створчатый (мет.)</v>
      </c>
      <c r="P882" s="40" t="s">
        <v>3243</v>
      </c>
      <c r="Q882" s="40" t="e">
        <v>#N/A</v>
      </c>
      <c r="R882" s="40" t="e">
        <v>#N/A</v>
      </c>
      <c r="S882" s="27" t="e">
        <f>VLOOKUP(C882,'Список ТЗ'!$B$2:$B$457,1,FALSE)</f>
        <v>#N/A</v>
      </c>
      <c r="T882" s="27" t="e">
        <f>VLOOKUP(C882,'Список ТЗ'!$B$2:$E$457,2,FALSE)</f>
        <v>#N/A</v>
      </c>
      <c r="U882" s="27" t="e">
        <f>VLOOKUP(C882,'Список ТЗ'!$B$2:$E$457,3,FALSE)</f>
        <v>#N/A</v>
      </c>
      <c r="X882" s="27" t="e">
        <f>VLOOKUP(C882,'Перелік до списання'!$B$2:$B$207,1,FALSE)</f>
        <v>#N/A</v>
      </c>
    </row>
    <row r="883" spans="1:24" ht="11.1" customHeight="1" x14ac:dyDescent="0.2">
      <c r="A883" s="33">
        <v>4446</v>
      </c>
      <c r="B883" s="34" t="s">
        <v>54</v>
      </c>
      <c r="C883" s="35" t="s">
        <v>3263</v>
      </c>
      <c r="D883" s="36">
        <v>106</v>
      </c>
      <c r="E883" s="34" t="s">
        <v>1947</v>
      </c>
      <c r="F883" s="35" t="s">
        <v>58</v>
      </c>
      <c r="G883" s="38">
        <v>20</v>
      </c>
      <c r="H883" s="38">
        <v>20</v>
      </c>
      <c r="I883" s="38">
        <v>0</v>
      </c>
      <c r="J883" s="39" t="s">
        <v>62</v>
      </c>
      <c r="K883" s="39" t="s">
        <v>65</v>
      </c>
      <c r="L883" s="36">
        <v>40</v>
      </c>
      <c r="M883" s="34" t="s">
        <v>777</v>
      </c>
      <c r="N883" s="34" t="s">
        <v>3179</v>
      </c>
      <c r="O883" s="40" t="str">
        <f t="shared" si="81"/>
        <v>шкаф металлический</v>
      </c>
      <c r="P883" s="40" t="s">
        <v>3199</v>
      </c>
      <c r="Q883" s="40" t="e">
        <v>#N/A</v>
      </c>
      <c r="R883" s="40" t="e">
        <v>#N/A</v>
      </c>
      <c r="S883" s="27" t="e">
        <f>VLOOKUP(C883,'Список ТЗ'!$B$2:$B$457,1,FALSE)</f>
        <v>#N/A</v>
      </c>
      <c r="T883" s="27" t="e">
        <f>VLOOKUP(C883,'Список ТЗ'!$B$2:$E$457,2,FALSE)</f>
        <v>#N/A</v>
      </c>
      <c r="U883" s="27" t="e">
        <f>VLOOKUP(C883,'Список ТЗ'!$B$2:$E$457,3,FALSE)</f>
        <v>#N/A</v>
      </c>
      <c r="X883" s="27" t="e">
        <f>VLOOKUP(C883,'Перелік до списання'!$B$2:$B$207,1,FALSE)</f>
        <v>#N/A</v>
      </c>
    </row>
    <row r="884" spans="1:24" ht="11.1" customHeight="1" x14ac:dyDescent="0.2">
      <c r="A884" s="33">
        <v>4447</v>
      </c>
      <c r="B884" s="34" t="s">
        <v>54</v>
      </c>
      <c r="C884" s="35" t="s">
        <v>3264</v>
      </c>
      <c r="D884" s="36">
        <v>106</v>
      </c>
      <c r="E884" s="34" t="s">
        <v>1947</v>
      </c>
      <c r="F884" s="35" t="s">
        <v>58</v>
      </c>
      <c r="G884" s="38">
        <v>20</v>
      </c>
      <c r="H884" s="38">
        <v>20</v>
      </c>
      <c r="I884" s="38">
        <v>0</v>
      </c>
      <c r="J884" s="39" t="s">
        <v>62</v>
      </c>
      <c r="K884" s="39" t="s">
        <v>65</v>
      </c>
      <c r="L884" s="36">
        <v>40</v>
      </c>
      <c r="M884" s="34" t="s">
        <v>777</v>
      </c>
      <c r="N884" s="34" t="s">
        <v>3179</v>
      </c>
      <c r="O884" s="40" t="str">
        <f t="shared" si="81"/>
        <v>шкаф металлический</v>
      </c>
      <c r="P884" s="40" t="s">
        <v>3199</v>
      </c>
      <c r="Q884" s="40" t="e">
        <v>#N/A</v>
      </c>
      <c r="R884" s="40" t="e">
        <v>#N/A</v>
      </c>
      <c r="S884" s="27" t="e">
        <f>VLOOKUP(C884,'Список ТЗ'!$B$2:$B$457,1,FALSE)</f>
        <v>#N/A</v>
      </c>
      <c r="T884" s="27" t="e">
        <f>VLOOKUP(C884,'Список ТЗ'!$B$2:$E$457,2,FALSE)</f>
        <v>#N/A</v>
      </c>
      <c r="U884" s="27" t="e">
        <f>VLOOKUP(C884,'Список ТЗ'!$B$2:$E$457,3,FALSE)</f>
        <v>#N/A</v>
      </c>
      <c r="X884" s="27" t="e">
        <f>VLOOKUP(C884,'Перелік до списання'!$B$2:$B$207,1,FALSE)</f>
        <v>#N/A</v>
      </c>
    </row>
    <row r="885" spans="1:24" ht="11.1" customHeight="1" x14ac:dyDescent="0.2">
      <c r="A885" s="33">
        <v>4448</v>
      </c>
      <c r="B885" s="34" t="s">
        <v>54</v>
      </c>
      <c r="C885" s="35" t="s">
        <v>3265</v>
      </c>
      <c r="D885" s="36">
        <v>106</v>
      </c>
      <c r="E885" s="34" t="s">
        <v>1947</v>
      </c>
      <c r="F885" s="35" t="s">
        <v>58</v>
      </c>
      <c r="G885" s="38">
        <v>20</v>
      </c>
      <c r="H885" s="38">
        <v>20</v>
      </c>
      <c r="I885" s="38">
        <v>0</v>
      </c>
      <c r="J885" s="39" t="s">
        <v>62</v>
      </c>
      <c r="K885" s="39" t="s">
        <v>65</v>
      </c>
      <c r="L885" s="36">
        <v>40</v>
      </c>
      <c r="M885" s="34" t="s">
        <v>777</v>
      </c>
      <c r="N885" s="34" t="s">
        <v>3179</v>
      </c>
      <c r="O885" s="40" t="str">
        <f t="shared" si="81"/>
        <v>шкаф металлический</v>
      </c>
      <c r="P885" s="40" t="s">
        <v>3199</v>
      </c>
      <c r="Q885" s="40" t="e">
        <v>#N/A</v>
      </c>
      <c r="R885" s="40" t="e">
        <v>#N/A</v>
      </c>
      <c r="S885" s="27" t="e">
        <f>VLOOKUP(C885,'Список ТЗ'!$B$2:$B$457,1,FALSE)</f>
        <v>#N/A</v>
      </c>
      <c r="T885" s="27" t="e">
        <f>VLOOKUP(C885,'Список ТЗ'!$B$2:$E$457,2,FALSE)</f>
        <v>#N/A</v>
      </c>
      <c r="U885" s="27" t="e">
        <f>VLOOKUP(C885,'Список ТЗ'!$B$2:$E$457,3,FALSE)</f>
        <v>#N/A</v>
      </c>
      <c r="X885" s="27" t="e">
        <f>VLOOKUP(C885,'Перелік до списання'!$B$2:$B$207,1,FALSE)</f>
        <v>#N/A</v>
      </c>
    </row>
    <row r="886" spans="1:24" ht="11.1" customHeight="1" x14ac:dyDescent="0.2">
      <c r="A886" s="33">
        <v>4449</v>
      </c>
      <c r="B886" s="34" t="s">
        <v>54</v>
      </c>
      <c r="C886" s="35" t="s">
        <v>3266</v>
      </c>
      <c r="D886" s="36">
        <v>106</v>
      </c>
      <c r="E886" s="34" t="s">
        <v>1947</v>
      </c>
      <c r="F886" s="35" t="s">
        <v>58</v>
      </c>
      <c r="G886" s="38">
        <v>20</v>
      </c>
      <c r="H886" s="38">
        <v>20</v>
      </c>
      <c r="I886" s="38">
        <v>0</v>
      </c>
      <c r="J886" s="39" t="s">
        <v>62</v>
      </c>
      <c r="K886" s="39" t="s">
        <v>65</v>
      </c>
      <c r="L886" s="36">
        <v>40</v>
      </c>
      <c r="M886" s="34" t="s">
        <v>777</v>
      </c>
      <c r="N886" s="34" t="s">
        <v>3179</v>
      </c>
      <c r="O886" s="40" t="str">
        <f t="shared" si="81"/>
        <v>шкаф металлический</v>
      </c>
      <c r="P886" s="40" t="s">
        <v>3199</v>
      </c>
      <c r="Q886" s="40" t="e">
        <v>#N/A</v>
      </c>
      <c r="R886" s="40" t="e">
        <v>#N/A</v>
      </c>
      <c r="S886" s="27" t="e">
        <f>VLOOKUP(C886,'Список ТЗ'!$B$2:$B$457,1,FALSE)</f>
        <v>#N/A</v>
      </c>
      <c r="T886" s="27" t="e">
        <f>VLOOKUP(C886,'Список ТЗ'!$B$2:$E$457,2,FALSE)</f>
        <v>#N/A</v>
      </c>
      <c r="U886" s="27" t="e">
        <f>VLOOKUP(C886,'Список ТЗ'!$B$2:$E$457,3,FALSE)</f>
        <v>#N/A</v>
      </c>
      <c r="X886" s="27" t="e">
        <f>VLOOKUP(C886,'Перелік до списання'!$B$2:$B$207,1,FALSE)</f>
        <v>#N/A</v>
      </c>
    </row>
    <row r="887" spans="1:24" ht="11.1" customHeight="1" x14ac:dyDescent="0.2">
      <c r="A887" s="33">
        <v>4450</v>
      </c>
      <c r="B887" s="34" t="s">
        <v>54</v>
      </c>
      <c r="C887" s="35" t="s">
        <v>3267</v>
      </c>
      <c r="D887" s="36">
        <v>106</v>
      </c>
      <c r="E887" s="34" t="s">
        <v>1947</v>
      </c>
      <c r="F887" s="35" t="s">
        <v>58</v>
      </c>
      <c r="G887" s="38">
        <v>20</v>
      </c>
      <c r="H887" s="38">
        <v>20</v>
      </c>
      <c r="I887" s="38">
        <v>0</v>
      </c>
      <c r="J887" s="39" t="s">
        <v>62</v>
      </c>
      <c r="K887" s="39" t="s">
        <v>65</v>
      </c>
      <c r="L887" s="36">
        <v>40</v>
      </c>
      <c r="M887" s="34" t="s">
        <v>777</v>
      </c>
      <c r="N887" s="34" t="s">
        <v>3179</v>
      </c>
      <c r="O887" s="40" t="str">
        <f t="shared" si="81"/>
        <v>шкаф металлический</v>
      </c>
      <c r="P887" s="40" t="s">
        <v>3199</v>
      </c>
      <c r="Q887" s="40" t="e">
        <v>#N/A</v>
      </c>
      <c r="R887" s="40" t="e">
        <v>#N/A</v>
      </c>
      <c r="S887" s="27" t="e">
        <f>VLOOKUP(C887,'Список ТЗ'!$B$2:$B$457,1,FALSE)</f>
        <v>#N/A</v>
      </c>
      <c r="T887" s="27" t="e">
        <f>VLOOKUP(C887,'Список ТЗ'!$B$2:$E$457,2,FALSE)</f>
        <v>#N/A</v>
      </c>
      <c r="U887" s="27" t="e">
        <f>VLOOKUP(C887,'Список ТЗ'!$B$2:$E$457,3,FALSE)</f>
        <v>#N/A</v>
      </c>
      <c r="X887" s="27" t="e">
        <f>VLOOKUP(C887,'Перелік до списання'!$B$2:$B$207,1,FALSE)</f>
        <v>#N/A</v>
      </c>
    </row>
    <row r="888" spans="1:24" ht="11.1" customHeight="1" x14ac:dyDescent="0.2">
      <c r="A888" s="33">
        <v>4451</v>
      </c>
      <c r="B888" s="34" t="s">
        <v>54</v>
      </c>
      <c r="C888" s="35" t="s">
        <v>3268</v>
      </c>
      <c r="D888" s="36">
        <v>106</v>
      </c>
      <c r="E888" s="34" t="s">
        <v>1947</v>
      </c>
      <c r="F888" s="35" t="s">
        <v>58</v>
      </c>
      <c r="G888" s="38">
        <v>20</v>
      </c>
      <c r="H888" s="38">
        <v>20</v>
      </c>
      <c r="I888" s="38">
        <v>0</v>
      </c>
      <c r="J888" s="39" t="s">
        <v>62</v>
      </c>
      <c r="K888" s="39" t="s">
        <v>65</v>
      </c>
      <c r="L888" s="36">
        <v>40</v>
      </c>
      <c r="M888" s="34" t="s">
        <v>777</v>
      </c>
      <c r="N888" s="34" t="s">
        <v>3179</v>
      </c>
      <c r="O888" s="40" t="str">
        <f t="shared" si="81"/>
        <v>шкаф металлический</v>
      </c>
      <c r="P888" s="40" t="s">
        <v>3199</v>
      </c>
      <c r="Q888" s="40" t="e">
        <v>#N/A</v>
      </c>
      <c r="R888" s="40" t="e">
        <v>#N/A</v>
      </c>
      <c r="S888" s="27" t="e">
        <f>VLOOKUP(C888,'Список ТЗ'!$B$2:$B$457,1,FALSE)</f>
        <v>#N/A</v>
      </c>
      <c r="T888" s="27" t="e">
        <f>VLOOKUP(C888,'Список ТЗ'!$B$2:$E$457,2,FALSE)</f>
        <v>#N/A</v>
      </c>
      <c r="U888" s="27" t="e">
        <f>VLOOKUP(C888,'Список ТЗ'!$B$2:$E$457,3,FALSE)</f>
        <v>#N/A</v>
      </c>
      <c r="X888" s="27" t="e">
        <f>VLOOKUP(C888,'Перелік до списання'!$B$2:$B$207,1,FALSE)</f>
        <v>#N/A</v>
      </c>
    </row>
    <row r="889" spans="1:24" ht="11.1" customHeight="1" x14ac:dyDescent="0.2">
      <c r="A889" s="33">
        <v>4452</v>
      </c>
      <c r="B889" s="34" t="s">
        <v>54</v>
      </c>
      <c r="C889" s="35" t="s">
        <v>3269</v>
      </c>
      <c r="D889" s="36">
        <v>106</v>
      </c>
      <c r="E889" s="34" t="s">
        <v>1947</v>
      </c>
      <c r="F889" s="35" t="s">
        <v>58</v>
      </c>
      <c r="G889" s="38">
        <v>20</v>
      </c>
      <c r="H889" s="38">
        <v>20</v>
      </c>
      <c r="I889" s="38">
        <v>0</v>
      </c>
      <c r="J889" s="39" t="s">
        <v>62</v>
      </c>
      <c r="K889" s="39" t="s">
        <v>65</v>
      </c>
      <c r="L889" s="36">
        <v>40</v>
      </c>
      <c r="M889" s="34" t="s">
        <v>777</v>
      </c>
      <c r="N889" s="34" t="s">
        <v>3179</v>
      </c>
      <c r="O889" s="40" t="str">
        <f t="shared" si="81"/>
        <v>шкаф металлический</v>
      </c>
      <c r="P889" s="40" t="s">
        <v>3199</v>
      </c>
      <c r="Q889" s="40" t="e">
        <v>#N/A</v>
      </c>
      <c r="R889" s="40" t="e">
        <v>#N/A</v>
      </c>
      <c r="S889" s="27" t="e">
        <f>VLOOKUP(C889,'Список ТЗ'!$B$2:$B$457,1,FALSE)</f>
        <v>#N/A</v>
      </c>
      <c r="T889" s="27" t="e">
        <f>VLOOKUP(C889,'Список ТЗ'!$B$2:$E$457,2,FALSE)</f>
        <v>#N/A</v>
      </c>
      <c r="U889" s="27" t="e">
        <f>VLOOKUP(C889,'Список ТЗ'!$B$2:$E$457,3,FALSE)</f>
        <v>#N/A</v>
      </c>
      <c r="X889" s="27" t="e">
        <f>VLOOKUP(C889,'Перелік до списання'!$B$2:$B$207,1,FALSE)</f>
        <v>#N/A</v>
      </c>
    </row>
    <row r="890" spans="1:24" ht="11.1" customHeight="1" x14ac:dyDescent="0.2">
      <c r="A890" s="33">
        <v>4453</v>
      </c>
      <c r="B890" s="34" t="s">
        <v>54</v>
      </c>
      <c r="C890" s="35" t="s">
        <v>3270</v>
      </c>
      <c r="D890" s="36">
        <v>106</v>
      </c>
      <c r="E890" s="34" t="s">
        <v>1947</v>
      </c>
      <c r="F890" s="35" t="s">
        <v>58</v>
      </c>
      <c r="G890" s="38">
        <v>20</v>
      </c>
      <c r="H890" s="38">
        <v>20</v>
      </c>
      <c r="I890" s="38">
        <v>0</v>
      </c>
      <c r="J890" s="39" t="s">
        <v>62</v>
      </c>
      <c r="K890" s="39" t="s">
        <v>65</v>
      </c>
      <c r="L890" s="36">
        <v>40</v>
      </c>
      <c r="M890" s="34" t="s">
        <v>777</v>
      </c>
      <c r="N890" s="34" t="s">
        <v>3179</v>
      </c>
      <c r="O890" s="40" t="str">
        <f t="shared" si="81"/>
        <v>шкаф металлический</v>
      </c>
      <c r="P890" s="40" t="s">
        <v>3199</v>
      </c>
      <c r="Q890" s="40" t="e">
        <v>#N/A</v>
      </c>
      <c r="R890" s="40" t="e">
        <v>#N/A</v>
      </c>
      <c r="S890" s="27" t="e">
        <f>VLOOKUP(C890,'Список ТЗ'!$B$2:$B$457,1,FALSE)</f>
        <v>#N/A</v>
      </c>
      <c r="T890" s="27" t="e">
        <f>VLOOKUP(C890,'Список ТЗ'!$B$2:$E$457,2,FALSE)</f>
        <v>#N/A</v>
      </c>
      <c r="U890" s="27" t="e">
        <f>VLOOKUP(C890,'Список ТЗ'!$B$2:$E$457,3,FALSE)</f>
        <v>#N/A</v>
      </c>
      <c r="X890" s="27" t="e">
        <f>VLOOKUP(C890,'Перелік до списання'!$B$2:$B$207,1,FALSE)</f>
        <v>#N/A</v>
      </c>
    </row>
    <row r="891" spans="1:24" ht="11.1" customHeight="1" x14ac:dyDescent="0.2">
      <c r="A891" s="33">
        <v>4454</v>
      </c>
      <c r="B891" s="34" t="s">
        <v>54</v>
      </c>
      <c r="C891" s="35" t="s">
        <v>3271</v>
      </c>
      <c r="D891" s="36">
        <v>106</v>
      </c>
      <c r="E891" s="34" t="s">
        <v>1947</v>
      </c>
      <c r="F891" s="35" t="s">
        <v>58</v>
      </c>
      <c r="G891" s="38">
        <v>20</v>
      </c>
      <c r="H891" s="38">
        <v>20</v>
      </c>
      <c r="I891" s="38">
        <v>0</v>
      </c>
      <c r="J891" s="39" t="s">
        <v>62</v>
      </c>
      <c r="K891" s="39" t="s">
        <v>65</v>
      </c>
      <c r="L891" s="36">
        <v>40</v>
      </c>
      <c r="M891" s="34" t="s">
        <v>777</v>
      </c>
      <c r="N891" s="34" t="s">
        <v>3179</v>
      </c>
      <c r="O891" s="40" t="str">
        <f t="shared" si="81"/>
        <v>шкаф металлический</v>
      </c>
      <c r="P891" s="40" t="s">
        <v>3199</v>
      </c>
      <c r="Q891" s="40" t="e">
        <v>#N/A</v>
      </c>
      <c r="R891" s="40" t="e">
        <v>#N/A</v>
      </c>
      <c r="S891" s="27" t="e">
        <f>VLOOKUP(C891,'Список ТЗ'!$B$2:$B$457,1,FALSE)</f>
        <v>#N/A</v>
      </c>
      <c r="T891" s="27" t="e">
        <f>VLOOKUP(C891,'Список ТЗ'!$B$2:$E$457,2,FALSE)</f>
        <v>#N/A</v>
      </c>
      <c r="U891" s="27" t="e">
        <f>VLOOKUP(C891,'Список ТЗ'!$B$2:$E$457,3,FALSE)</f>
        <v>#N/A</v>
      </c>
      <c r="X891" s="27" t="e">
        <f>VLOOKUP(C891,'Перелік до списання'!$B$2:$B$207,1,FALSE)</f>
        <v>#N/A</v>
      </c>
    </row>
    <row r="892" spans="1:24" ht="11.1" customHeight="1" x14ac:dyDescent="0.2">
      <c r="A892" s="33">
        <v>4455</v>
      </c>
      <c r="B892" s="34" t="s">
        <v>54</v>
      </c>
      <c r="C892" s="35" t="s">
        <v>3272</v>
      </c>
      <c r="D892" s="36">
        <v>106</v>
      </c>
      <c r="E892" s="34" t="s">
        <v>1947</v>
      </c>
      <c r="F892" s="35" t="s">
        <v>58</v>
      </c>
      <c r="G892" s="38">
        <v>20</v>
      </c>
      <c r="H892" s="38">
        <v>20</v>
      </c>
      <c r="I892" s="38">
        <v>0</v>
      </c>
      <c r="J892" s="39" t="s">
        <v>62</v>
      </c>
      <c r="K892" s="39" t="s">
        <v>65</v>
      </c>
      <c r="L892" s="36">
        <v>40</v>
      </c>
      <c r="M892" s="34" t="s">
        <v>777</v>
      </c>
      <c r="N892" s="34" t="s">
        <v>3179</v>
      </c>
      <c r="O892" s="40" t="str">
        <f t="shared" si="81"/>
        <v>шкаф металлический</v>
      </c>
      <c r="P892" s="40" t="s">
        <v>3199</v>
      </c>
      <c r="Q892" s="40" t="e">
        <v>#N/A</v>
      </c>
      <c r="R892" s="40" t="e">
        <v>#N/A</v>
      </c>
      <c r="S892" s="27" t="e">
        <f>VLOOKUP(C892,'Список ТЗ'!$B$2:$B$457,1,FALSE)</f>
        <v>#N/A</v>
      </c>
      <c r="T892" s="27" t="e">
        <f>VLOOKUP(C892,'Список ТЗ'!$B$2:$E$457,2,FALSE)</f>
        <v>#N/A</v>
      </c>
      <c r="U892" s="27" t="e">
        <f>VLOOKUP(C892,'Список ТЗ'!$B$2:$E$457,3,FALSE)</f>
        <v>#N/A</v>
      </c>
      <c r="X892" s="27" t="e">
        <f>VLOOKUP(C892,'Перелік до списання'!$B$2:$B$207,1,FALSE)</f>
        <v>#N/A</v>
      </c>
    </row>
    <row r="893" spans="1:24" ht="11.1" customHeight="1" x14ac:dyDescent="0.2">
      <c r="A893" s="33">
        <v>4456</v>
      </c>
      <c r="B893" s="34" t="s">
        <v>54</v>
      </c>
      <c r="C893" s="35" t="s">
        <v>3273</v>
      </c>
      <c r="D893" s="36">
        <v>106</v>
      </c>
      <c r="E893" s="34" t="s">
        <v>1947</v>
      </c>
      <c r="F893" s="35" t="s">
        <v>58</v>
      </c>
      <c r="G893" s="38">
        <v>20</v>
      </c>
      <c r="H893" s="38">
        <v>20</v>
      </c>
      <c r="I893" s="38">
        <v>0</v>
      </c>
      <c r="J893" s="39" t="s">
        <v>62</v>
      </c>
      <c r="K893" s="39" t="s">
        <v>65</v>
      </c>
      <c r="L893" s="36">
        <v>40</v>
      </c>
      <c r="M893" s="34" t="s">
        <v>777</v>
      </c>
      <c r="N893" s="34" t="s">
        <v>3179</v>
      </c>
      <c r="O893" s="40" t="str">
        <f t="shared" si="81"/>
        <v>шкаф металлический</v>
      </c>
      <c r="P893" s="40" t="s">
        <v>3199</v>
      </c>
      <c r="Q893" s="40" t="e">
        <v>#N/A</v>
      </c>
      <c r="R893" s="40" t="e">
        <v>#N/A</v>
      </c>
      <c r="S893" s="27" t="e">
        <f>VLOOKUP(C893,'Список ТЗ'!$B$2:$B$457,1,FALSE)</f>
        <v>#N/A</v>
      </c>
      <c r="T893" s="27" t="e">
        <f>VLOOKUP(C893,'Список ТЗ'!$B$2:$E$457,2,FALSE)</f>
        <v>#N/A</v>
      </c>
      <c r="U893" s="27" t="e">
        <f>VLOOKUP(C893,'Список ТЗ'!$B$2:$E$457,3,FALSE)</f>
        <v>#N/A</v>
      </c>
      <c r="X893" s="27" t="e">
        <f>VLOOKUP(C893,'Перелік до списання'!$B$2:$B$207,1,FALSE)</f>
        <v>#N/A</v>
      </c>
    </row>
    <row r="894" spans="1:24" ht="11.1" customHeight="1" x14ac:dyDescent="0.2">
      <c r="A894" s="33">
        <v>4457</v>
      </c>
      <c r="B894" s="34" t="s">
        <v>54</v>
      </c>
      <c r="C894" s="35" t="s">
        <v>3274</v>
      </c>
      <c r="D894" s="36">
        <v>106</v>
      </c>
      <c r="E894" s="34" t="s">
        <v>1947</v>
      </c>
      <c r="F894" s="35" t="s">
        <v>58</v>
      </c>
      <c r="G894" s="38">
        <v>20</v>
      </c>
      <c r="H894" s="38">
        <v>20</v>
      </c>
      <c r="I894" s="38">
        <v>0</v>
      </c>
      <c r="J894" s="39" t="s">
        <v>62</v>
      </c>
      <c r="K894" s="39" t="s">
        <v>65</v>
      </c>
      <c r="L894" s="36">
        <v>40</v>
      </c>
      <c r="M894" s="34" t="s">
        <v>777</v>
      </c>
      <c r="N894" s="34" t="s">
        <v>3179</v>
      </c>
      <c r="O894" s="40" t="str">
        <f t="shared" si="81"/>
        <v>шкаф металлический</v>
      </c>
      <c r="P894" s="40" t="s">
        <v>3199</v>
      </c>
      <c r="Q894" s="40" t="e">
        <v>#N/A</v>
      </c>
      <c r="R894" s="40" t="e">
        <v>#N/A</v>
      </c>
      <c r="S894" s="27" t="e">
        <f>VLOOKUP(C894,'Список ТЗ'!$B$2:$B$457,1,FALSE)</f>
        <v>#N/A</v>
      </c>
      <c r="T894" s="27" t="e">
        <f>VLOOKUP(C894,'Список ТЗ'!$B$2:$E$457,2,FALSE)</f>
        <v>#N/A</v>
      </c>
      <c r="U894" s="27" t="e">
        <f>VLOOKUP(C894,'Список ТЗ'!$B$2:$E$457,3,FALSE)</f>
        <v>#N/A</v>
      </c>
      <c r="X894" s="27" t="e">
        <f>VLOOKUP(C894,'Перелік до списання'!$B$2:$B$207,1,FALSE)</f>
        <v>#N/A</v>
      </c>
    </row>
    <row r="895" spans="1:24" ht="21.95" customHeight="1" x14ac:dyDescent="0.2">
      <c r="A895" s="33">
        <v>4627</v>
      </c>
      <c r="B895" s="34" t="s">
        <v>3275</v>
      </c>
      <c r="C895" s="35" t="s">
        <v>3276</v>
      </c>
      <c r="D895" s="36">
        <v>106</v>
      </c>
      <c r="E895" s="34" t="s">
        <v>1947</v>
      </c>
      <c r="F895" s="35" t="s">
        <v>436</v>
      </c>
      <c r="G895" s="38">
        <v>120</v>
      </c>
      <c r="H895" s="38">
        <v>120</v>
      </c>
      <c r="I895" s="38">
        <v>0</v>
      </c>
      <c r="J895" s="39" t="s">
        <v>3277</v>
      </c>
      <c r="K895" s="39" t="s">
        <v>65</v>
      </c>
      <c r="L895" s="36">
        <v>40</v>
      </c>
      <c r="M895" s="34" t="s">
        <v>777</v>
      </c>
      <c r="N895" s="34" t="s">
        <v>3278</v>
      </c>
      <c r="O895" s="40" t="str">
        <f t="shared" si="81"/>
        <v>Електродрель DEWALT-246</v>
      </c>
      <c r="P895" s="40" t="s">
        <v>3279</v>
      </c>
      <c r="Q895" s="40" t="e">
        <v>#N/A</v>
      </c>
      <c r="R895" s="40" t="e">
        <v>#N/A</v>
      </c>
      <c r="S895" s="27" t="e">
        <f>VLOOKUP(C895,'Список ТЗ'!$B$2:$B$457,1,FALSE)</f>
        <v>#N/A</v>
      </c>
      <c r="T895" s="27" t="e">
        <f>VLOOKUP(C895,'Список ТЗ'!$B$2:$E$457,2,FALSE)</f>
        <v>#N/A</v>
      </c>
      <c r="U895" s="27" t="e">
        <f>VLOOKUP(C895,'Список ТЗ'!$B$2:$E$457,3,FALSE)</f>
        <v>#N/A</v>
      </c>
      <c r="X895" s="27" t="e">
        <f>VLOOKUP(C895,'Перелік до списання'!$B$2:$B$207,1,FALSE)</f>
        <v>#N/A</v>
      </c>
    </row>
    <row r="896" spans="1:24" ht="21.95" customHeight="1" x14ac:dyDescent="0.2">
      <c r="A896" s="33">
        <v>4628</v>
      </c>
      <c r="B896" s="34" t="s">
        <v>3280</v>
      </c>
      <c r="C896" s="35" t="s">
        <v>3281</v>
      </c>
      <c r="D896" s="36">
        <v>106</v>
      </c>
      <c r="E896" s="34" t="s">
        <v>1947</v>
      </c>
      <c r="F896" s="35" t="s">
        <v>436</v>
      </c>
      <c r="G896" s="38">
        <v>70</v>
      </c>
      <c r="H896" s="38">
        <v>70</v>
      </c>
      <c r="I896" s="38">
        <v>0</v>
      </c>
      <c r="J896" s="39" t="s">
        <v>3277</v>
      </c>
      <c r="K896" s="39" t="s">
        <v>65</v>
      </c>
      <c r="L896" s="36">
        <v>40</v>
      </c>
      <c r="M896" s="34" t="s">
        <v>777</v>
      </c>
      <c r="N896" s="34" t="s">
        <v>3278</v>
      </c>
      <c r="O896" s="40" t="str">
        <f t="shared" si="81"/>
        <v>Шліфмашина кутова Dema/TDM 490</v>
      </c>
      <c r="P896" s="40" t="s">
        <v>3282</v>
      </c>
      <c r="Q896" s="40" t="e">
        <v>#N/A</v>
      </c>
      <c r="R896" s="40" t="e">
        <v>#N/A</v>
      </c>
      <c r="S896" s="27" t="e">
        <f>VLOOKUP(C896,'Список ТЗ'!$B$2:$B$457,1,FALSE)</f>
        <v>#N/A</v>
      </c>
      <c r="T896" s="27" t="e">
        <f>VLOOKUP(C896,'Список ТЗ'!$B$2:$E$457,2,FALSE)</f>
        <v>#N/A</v>
      </c>
      <c r="U896" s="27" t="e">
        <f>VLOOKUP(C896,'Список ТЗ'!$B$2:$E$457,3,FALSE)</f>
        <v>#N/A</v>
      </c>
      <c r="X896" s="27" t="e">
        <f>VLOOKUP(C896,'Перелік до списання'!$B$2:$B$207,1,FALSE)</f>
        <v>#N/A</v>
      </c>
    </row>
    <row r="897" spans="1:24" ht="11.1" customHeight="1" x14ac:dyDescent="0.2">
      <c r="A897" s="33">
        <v>72752</v>
      </c>
      <c r="B897" s="34" t="s">
        <v>3283</v>
      </c>
      <c r="C897" s="35" t="s">
        <v>3284</v>
      </c>
      <c r="D897" s="36">
        <v>106</v>
      </c>
      <c r="E897" s="34" t="s">
        <v>2677</v>
      </c>
      <c r="F897" s="35" t="s">
        <v>2678</v>
      </c>
      <c r="G897" s="37">
        <v>463.29</v>
      </c>
      <c r="H897" s="37">
        <v>9.65</v>
      </c>
      <c r="I897" s="37">
        <v>453.64</v>
      </c>
      <c r="J897" s="39" t="s">
        <v>3285</v>
      </c>
      <c r="K897" s="39" t="s">
        <v>553</v>
      </c>
      <c r="L897" s="36">
        <v>46</v>
      </c>
      <c r="M897" s="34" t="s">
        <v>554</v>
      </c>
      <c r="N897" s="34" t="s">
        <v>3197</v>
      </c>
      <c r="O897" s="40" t="str">
        <f t="shared" si="81"/>
        <v>Пылес1 ОС NT 351 ECO</v>
      </c>
      <c r="P897" s="40" t="s">
        <v>3286</v>
      </c>
      <c r="Q897" s="40" t="e">
        <v>#N/A</v>
      </c>
      <c r="R897" s="40" t="e">
        <v>#N/A</v>
      </c>
      <c r="S897" s="27" t="e">
        <f>VLOOKUP(C897,'Список ТЗ'!$B$2:$B$457,1,FALSE)</f>
        <v>#N/A</v>
      </c>
      <c r="T897" s="27" t="e">
        <f>VLOOKUP(C897,'Список ТЗ'!$B$2:$E$457,2,FALSE)</f>
        <v>#N/A</v>
      </c>
      <c r="U897" s="27" t="e">
        <f>VLOOKUP(C897,'Список ТЗ'!$B$2:$E$457,3,FALSE)</f>
        <v>#N/A</v>
      </c>
      <c r="X897" s="27" t="e">
        <f>VLOOKUP(C897,'Перелік до списання'!$B$2:$B$207,1,FALSE)</f>
        <v>#N/A</v>
      </c>
    </row>
    <row r="898" spans="1:24" ht="11.1" customHeight="1" x14ac:dyDescent="0.2">
      <c r="A898" s="33">
        <v>72753</v>
      </c>
      <c r="B898" s="34" t="s">
        <v>3287</v>
      </c>
      <c r="C898" s="35" t="s">
        <v>3288</v>
      </c>
      <c r="D898" s="36">
        <v>106</v>
      </c>
      <c r="E898" s="34" t="s">
        <v>2677</v>
      </c>
      <c r="F898" s="35" t="s">
        <v>2678</v>
      </c>
      <c r="G898" s="37">
        <v>755.64</v>
      </c>
      <c r="H898" s="37">
        <v>15.74</v>
      </c>
      <c r="I898" s="41">
        <v>739.9</v>
      </c>
      <c r="J898" s="39" t="s">
        <v>3289</v>
      </c>
      <c r="K898" s="39" t="s">
        <v>553</v>
      </c>
      <c r="L898" s="36">
        <v>46</v>
      </c>
      <c r="M898" s="34" t="s">
        <v>554</v>
      </c>
      <c r="N898" s="34" t="s">
        <v>3179</v>
      </c>
      <c r="O898" s="40" t="str">
        <f t="shared" si="81"/>
        <v>Сейф SWM-402</v>
      </c>
      <c r="P898" s="40" t="s">
        <v>3290</v>
      </c>
      <c r="Q898" s="40" t="e">
        <v>#N/A</v>
      </c>
      <c r="R898" s="40" t="e">
        <v>#N/A</v>
      </c>
      <c r="S898" s="27" t="e">
        <f>VLOOKUP(C898,'Список ТЗ'!$B$2:$B$457,1,FALSE)</f>
        <v>#N/A</v>
      </c>
      <c r="T898" s="27" t="e">
        <f>VLOOKUP(C898,'Список ТЗ'!$B$2:$E$457,2,FALSE)</f>
        <v>#N/A</v>
      </c>
      <c r="U898" s="27" t="e">
        <f>VLOOKUP(C898,'Список ТЗ'!$B$2:$E$457,3,FALSE)</f>
        <v>#N/A</v>
      </c>
      <c r="X898" s="27" t="e">
        <f>VLOOKUP(C898,'Перелік до списання'!$B$2:$B$207,1,FALSE)</f>
        <v>#N/A</v>
      </c>
    </row>
    <row r="899" spans="1:24" ht="11.1" customHeight="1" x14ac:dyDescent="0.2">
      <c r="A899" s="33">
        <v>72754</v>
      </c>
      <c r="B899" s="34" t="s">
        <v>3291</v>
      </c>
      <c r="C899" s="35" t="s">
        <v>3292</v>
      </c>
      <c r="D899" s="36">
        <v>106</v>
      </c>
      <c r="E899" s="34" t="s">
        <v>2677</v>
      </c>
      <c r="F899" s="35" t="s">
        <v>2678</v>
      </c>
      <c r="G899" s="37">
        <v>163.98</v>
      </c>
      <c r="H899" s="37">
        <v>3.42</v>
      </c>
      <c r="I899" s="37">
        <v>160.56</v>
      </c>
      <c r="J899" s="39" t="s">
        <v>3293</v>
      </c>
      <c r="K899" s="39" t="s">
        <v>553</v>
      </c>
      <c r="L899" s="36">
        <v>46</v>
      </c>
      <c r="M899" s="34" t="s">
        <v>554</v>
      </c>
      <c r="N899" s="34" t="s">
        <v>3197</v>
      </c>
      <c r="O899" s="40" t="str">
        <f t="shared" si="81"/>
        <v>Телевизор CE-21E 20B</v>
      </c>
      <c r="P899" s="40" t="s">
        <v>3294</v>
      </c>
      <c r="Q899" s="40" t="e">
        <v>#N/A</v>
      </c>
      <c r="R899" s="40" t="e">
        <v>#N/A</v>
      </c>
      <c r="S899" s="27" t="e">
        <f>VLOOKUP(C899,'Список ТЗ'!$B$2:$B$457,1,FALSE)</f>
        <v>#N/A</v>
      </c>
      <c r="T899" s="27" t="e">
        <f>VLOOKUP(C899,'Список ТЗ'!$B$2:$E$457,2,FALSE)</f>
        <v>#N/A</v>
      </c>
      <c r="U899" s="27" t="e">
        <f>VLOOKUP(C899,'Список ТЗ'!$B$2:$E$457,3,FALSE)</f>
        <v>#N/A</v>
      </c>
      <c r="X899" s="27" t="e">
        <f>VLOOKUP(C899,'Перелік до списання'!$B$2:$B$207,1,FALSE)</f>
        <v>#N/A</v>
      </c>
    </row>
    <row r="900" spans="1:24" ht="11.1" customHeight="1" x14ac:dyDescent="0.2">
      <c r="A900" s="33">
        <v>72755</v>
      </c>
      <c r="B900" s="34" t="s">
        <v>3295</v>
      </c>
      <c r="C900" s="35" t="s">
        <v>3296</v>
      </c>
      <c r="D900" s="36">
        <v>106</v>
      </c>
      <c r="E900" s="34" t="s">
        <v>2677</v>
      </c>
      <c r="F900" s="35" t="s">
        <v>2678</v>
      </c>
      <c r="G900" s="42">
        <v>40890.99</v>
      </c>
      <c r="H900" s="41">
        <v>851.9</v>
      </c>
      <c r="I900" s="42">
        <v>40039.089999999997</v>
      </c>
      <c r="J900" s="39" t="s">
        <v>3297</v>
      </c>
      <c r="K900" s="39" t="s">
        <v>553</v>
      </c>
      <c r="L900" s="36">
        <v>46</v>
      </c>
      <c r="M900" s="34" t="s">
        <v>554</v>
      </c>
      <c r="N900" s="34" t="s">
        <v>3197</v>
      </c>
      <c r="O900" s="40" t="str">
        <f t="shared" si="81"/>
        <v>Банкомат Diebold 1071</v>
      </c>
      <c r="P900" s="40" t="s">
        <v>3298</v>
      </c>
      <c r="Q900" s="40" t="e">
        <v>#N/A</v>
      </c>
      <c r="R900" s="40" t="e">
        <v>#N/A</v>
      </c>
      <c r="S900" s="27" t="e">
        <f>VLOOKUP(C900,'Список ТЗ'!$B$2:$B$457,1,FALSE)</f>
        <v>#N/A</v>
      </c>
      <c r="T900" s="27" t="e">
        <f>VLOOKUP(C900,'Список ТЗ'!$B$2:$E$457,2,FALSE)</f>
        <v>#N/A</v>
      </c>
      <c r="U900" s="27" t="e">
        <f>VLOOKUP(C900,'Список ТЗ'!$B$2:$E$457,3,FALSE)</f>
        <v>#N/A</v>
      </c>
      <c r="X900" s="27" t="e">
        <f>VLOOKUP(C900,'Перелік до списання'!$B$2:$B$207,1,FALSE)</f>
        <v>#N/A</v>
      </c>
    </row>
    <row r="901" spans="1:24" ht="11.1" customHeight="1" x14ac:dyDescent="0.2">
      <c r="A901" s="33">
        <v>72756</v>
      </c>
      <c r="B901" s="34" t="s">
        <v>3299</v>
      </c>
      <c r="C901" s="35" t="s">
        <v>3300</v>
      </c>
      <c r="D901" s="36">
        <v>106</v>
      </c>
      <c r="E901" s="34" t="s">
        <v>2677</v>
      </c>
      <c r="F901" s="35" t="s">
        <v>2678</v>
      </c>
      <c r="G901" s="37">
        <v>656.65</v>
      </c>
      <c r="H901" s="37">
        <v>13.68</v>
      </c>
      <c r="I901" s="37">
        <v>642.97</v>
      </c>
      <c r="J901" s="39" t="s">
        <v>3301</v>
      </c>
      <c r="K901" s="39" t="s">
        <v>553</v>
      </c>
      <c r="L901" s="36">
        <v>46</v>
      </c>
      <c r="M901" s="34" t="s">
        <v>554</v>
      </c>
      <c r="N901" s="34" t="s">
        <v>3179</v>
      </c>
      <c r="O901" s="40" t="str">
        <f t="shared" si="81"/>
        <v>Сушка для рук Е-88АСS</v>
      </c>
      <c r="P901" s="40" t="s">
        <v>3302</v>
      </c>
      <c r="Q901" s="40" t="e">
        <v>#N/A</v>
      </c>
      <c r="R901" s="40" t="e">
        <v>#N/A</v>
      </c>
      <c r="S901" s="27" t="e">
        <f>VLOOKUP(C901,'Список ТЗ'!$B$2:$B$457,1,FALSE)</f>
        <v>#N/A</v>
      </c>
      <c r="T901" s="27" t="e">
        <f>VLOOKUP(C901,'Список ТЗ'!$B$2:$E$457,2,FALSE)</f>
        <v>#N/A</v>
      </c>
      <c r="U901" s="27" t="e">
        <f>VLOOKUP(C901,'Список ТЗ'!$B$2:$E$457,3,FALSE)</f>
        <v>#N/A</v>
      </c>
      <c r="X901" s="27" t="e">
        <f>VLOOKUP(C901,'Перелік до списання'!$B$2:$B$207,1,FALSE)</f>
        <v>#N/A</v>
      </c>
    </row>
    <row r="902" spans="1:24" ht="11.1" customHeight="1" x14ac:dyDescent="0.2">
      <c r="A902" s="33">
        <v>79328</v>
      </c>
      <c r="B902" s="34" t="s">
        <v>3303</v>
      </c>
      <c r="C902" s="35" t="s">
        <v>3304</v>
      </c>
      <c r="D902" s="36">
        <v>106</v>
      </c>
      <c r="E902" s="34" t="s">
        <v>2677</v>
      </c>
      <c r="F902" s="35" t="s">
        <v>2791</v>
      </c>
      <c r="G902" s="37">
        <v>614.32000000000005</v>
      </c>
      <c r="H902" s="41">
        <v>12.8</v>
      </c>
      <c r="I902" s="37">
        <v>601.52</v>
      </c>
      <c r="J902" s="39" t="s">
        <v>3305</v>
      </c>
      <c r="K902" s="39" t="s">
        <v>553</v>
      </c>
      <c r="L902" s="36">
        <v>46</v>
      </c>
      <c r="M902" s="34" t="s">
        <v>554</v>
      </c>
      <c r="N902" s="34" t="s">
        <v>3179</v>
      </c>
      <c r="O902" s="40" t="str">
        <f t="shared" ref="O902:O932" si="82">B902</f>
        <v>Тумба инструментальная</v>
      </c>
      <c r="P902" s="40" t="s">
        <v>3306</v>
      </c>
      <c r="Q902" s="40" t="e">
        <v>#N/A</v>
      </c>
      <c r="R902" s="40" t="e">
        <v>#N/A</v>
      </c>
      <c r="S902" s="27" t="e">
        <f>VLOOKUP(C902,'Список ТЗ'!$B$2:$B$457,1,FALSE)</f>
        <v>#N/A</v>
      </c>
      <c r="T902" s="27" t="e">
        <f>VLOOKUP(C902,'Список ТЗ'!$B$2:$E$457,2,FALSE)</f>
        <v>#N/A</v>
      </c>
      <c r="U902" s="27" t="e">
        <f>VLOOKUP(C902,'Список ТЗ'!$B$2:$E$457,3,FALSE)</f>
        <v>#N/A</v>
      </c>
      <c r="X902" s="27" t="e">
        <f>VLOOKUP(C902,'Перелік до списання'!$B$2:$B$207,1,FALSE)</f>
        <v>#N/A</v>
      </c>
    </row>
    <row r="903" spans="1:24" ht="11.1" customHeight="1" x14ac:dyDescent="0.2">
      <c r="A903" s="33">
        <v>79329</v>
      </c>
      <c r="B903" s="34" t="s">
        <v>3303</v>
      </c>
      <c r="C903" s="35" t="s">
        <v>3307</v>
      </c>
      <c r="D903" s="36">
        <v>106</v>
      </c>
      <c r="E903" s="34" t="s">
        <v>2677</v>
      </c>
      <c r="F903" s="35" t="s">
        <v>2791</v>
      </c>
      <c r="G903" s="37">
        <v>614.32000000000005</v>
      </c>
      <c r="H903" s="41">
        <v>12.8</v>
      </c>
      <c r="I903" s="37">
        <v>601.52</v>
      </c>
      <c r="J903" s="39" t="s">
        <v>3305</v>
      </c>
      <c r="K903" s="39" t="s">
        <v>553</v>
      </c>
      <c r="L903" s="36">
        <v>46</v>
      </c>
      <c r="M903" s="34" t="s">
        <v>554</v>
      </c>
      <c r="N903" s="34" t="s">
        <v>3179</v>
      </c>
      <c r="O903" s="40" t="str">
        <f t="shared" si="82"/>
        <v>Тумба инструментальная</v>
      </c>
      <c r="P903" s="40" t="s">
        <v>3306</v>
      </c>
      <c r="Q903" s="40" t="e">
        <v>#N/A</v>
      </c>
      <c r="R903" s="40" t="e">
        <v>#N/A</v>
      </c>
      <c r="S903" s="27" t="e">
        <f>VLOOKUP(C903,'Список ТЗ'!$B$2:$B$457,1,FALSE)</f>
        <v>#N/A</v>
      </c>
      <c r="T903" s="27" t="e">
        <f>VLOOKUP(C903,'Список ТЗ'!$B$2:$E$457,2,FALSE)</f>
        <v>#N/A</v>
      </c>
      <c r="U903" s="27" t="e">
        <f>VLOOKUP(C903,'Список ТЗ'!$B$2:$E$457,3,FALSE)</f>
        <v>#N/A</v>
      </c>
      <c r="X903" s="27" t="e">
        <f>VLOOKUP(C903,'Перелік до списання'!$B$2:$B$207,1,FALSE)</f>
        <v>#N/A</v>
      </c>
    </row>
    <row r="904" spans="1:24" ht="44.1" customHeight="1" x14ac:dyDescent="0.2">
      <c r="A904" s="33">
        <v>79333</v>
      </c>
      <c r="B904" s="34" t="s">
        <v>3308</v>
      </c>
      <c r="C904" s="35" t="s">
        <v>3309</v>
      </c>
      <c r="D904" s="36">
        <v>106</v>
      </c>
      <c r="E904" s="34" t="s">
        <v>2677</v>
      </c>
      <c r="F904" s="35" t="s">
        <v>2791</v>
      </c>
      <c r="G904" s="42">
        <v>4652.3900000000003</v>
      </c>
      <c r="H904" s="37">
        <v>96.92</v>
      </c>
      <c r="I904" s="42">
        <v>4555.47</v>
      </c>
      <c r="J904" s="39" t="s">
        <v>3310</v>
      </c>
      <c r="K904" s="39" t="s">
        <v>553</v>
      </c>
      <c r="L904" s="36">
        <v>46</v>
      </c>
      <c r="M904" s="34" t="s">
        <v>554</v>
      </c>
      <c r="N904" s="34" t="s">
        <v>3179</v>
      </c>
      <c r="O904" s="40" t="str">
        <f t="shared" si="82"/>
        <v>НАБІР КЛЮЧІВ ТОРЦЕВИХ 1/2" Е10-24, TX20-60 21ШТ WURTH 0965 13 210 ЯЩИК ЗАЛІЗНИЙ</v>
      </c>
      <c r="P904" s="40" t="s">
        <v>3311</v>
      </c>
      <c r="Q904" s="40" t="e">
        <v>#N/A</v>
      </c>
      <c r="R904" s="40" t="e">
        <v>#N/A</v>
      </c>
      <c r="S904" s="27" t="e">
        <f>VLOOKUP(C904,'Список ТЗ'!$B$2:$B$457,1,FALSE)</f>
        <v>#N/A</v>
      </c>
      <c r="T904" s="27" t="e">
        <f>VLOOKUP(C904,'Список ТЗ'!$B$2:$E$457,2,FALSE)</f>
        <v>#N/A</v>
      </c>
      <c r="U904" s="27" t="e">
        <f>VLOOKUP(C904,'Список ТЗ'!$B$2:$E$457,3,FALSE)</f>
        <v>#N/A</v>
      </c>
      <c r="X904" s="27" t="e">
        <f>VLOOKUP(C904,'Перелік до списання'!$B$2:$B$207,1,FALSE)</f>
        <v>#N/A</v>
      </c>
    </row>
    <row r="905" spans="1:24" ht="11.1" customHeight="1" x14ac:dyDescent="0.2">
      <c r="A905" s="33">
        <v>4618</v>
      </c>
      <c r="B905" s="34" t="s">
        <v>54</v>
      </c>
      <c r="C905" s="35" t="s">
        <v>3312</v>
      </c>
      <c r="D905" s="36">
        <v>106</v>
      </c>
      <c r="E905" s="34" t="s">
        <v>2677</v>
      </c>
      <c r="F905" s="35" t="s">
        <v>2791</v>
      </c>
      <c r="G905" s="38">
        <v>20</v>
      </c>
      <c r="H905" s="38">
        <v>20</v>
      </c>
      <c r="I905" s="38">
        <v>0</v>
      </c>
      <c r="J905" s="39" t="s">
        <v>62</v>
      </c>
      <c r="K905" s="39" t="s">
        <v>65</v>
      </c>
      <c r="L905" s="36">
        <v>40</v>
      </c>
      <c r="M905" s="34" t="s">
        <v>777</v>
      </c>
      <c r="N905" s="34" t="s">
        <v>3179</v>
      </c>
      <c r="O905" s="40" t="str">
        <f t="shared" si="82"/>
        <v>шкаф металлический</v>
      </c>
      <c r="P905" s="40" t="s">
        <v>3199</v>
      </c>
      <c r="Q905" s="40" t="e">
        <v>#N/A</v>
      </c>
      <c r="R905" s="40" t="e">
        <v>#N/A</v>
      </c>
      <c r="S905" s="27" t="e">
        <f>VLOOKUP(C905,'Список ТЗ'!$B$2:$B$457,1,FALSE)</f>
        <v>#N/A</v>
      </c>
      <c r="T905" s="27" t="e">
        <f>VLOOKUP(C905,'Список ТЗ'!$B$2:$E$457,2,FALSE)</f>
        <v>#N/A</v>
      </c>
      <c r="U905" s="27" t="e">
        <f>VLOOKUP(C905,'Список ТЗ'!$B$2:$E$457,3,FALSE)</f>
        <v>#N/A</v>
      </c>
      <c r="X905" s="27" t="e">
        <f>VLOOKUP(C905,'Перелік до списання'!$B$2:$B$207,1,FALSE)</f>
        <v>#N/A</v>
      </c>
    </row>
    <row r="906" spans="1:24" ht="21.95" customHeight="1" x14ac:dyDescent="0.2">
      <c r="A906" s="33">
        <v>4619</v>
      </c>
      <c r="B906" s="34" t="s">
        <v>3313</v>
      </c>
      <c r="C906" s="35" t="s">
        <v>3314</v>
      </c>
      <c r="D906" s="36">
        <v>106</v>
      </c>
      <c r="E906" s="34" t="s">
        <v>2677</v>
      </c>
      <c r="F906" s="35" t="s">
        <v>2791</v>
      </c>
      <c r="G906" s="38">
        <v>100</v>
      </c>
      <c r="H906" s="37">
        <v>95.31</v>
      </c>
      <c r="I906" s="37">
        <v>4.6900000000000004</v>
      </c>
      <c r="J906" s="39" t="s">
        <v>481</v>
      </c>
      <c r="K906" s="39" t="s">
        <v>65</v>
      </c>
      <c r="L906" s="36">
        <v>40</v>
      </c>
      <c r="M906" s="34" t="s">
        <v>777</v>
      </c>
      <c r="N906" s="34" t="s">
        <v>3278</v>
      </c>
      <c r="O906" s="40" t="str">
        <f t="shared" si="82"/>
        <v>Тележка для инструмента</v>
      </c>
      <c r="P906" s="40" t="s">
        <v>3315</v>
      </c>
      <c r="Q906" s="40" t="e">
        <v>#N/A</v>
      </c>
      <c r="R906" s="40" t="e">
        <v>#N/A</v>
      </c>
      <c r="S906" s="27" t="e">
        <f>VLOOKUP(C906,'Список ТЗ'!$B$2:$B$457,1,FALSE)</f>
        <v>#N/A</v>
      </c>
      <c r="T906" s="27" t="e">
        <f>VLOOKUP(C906,'Список ТЗ'!$B$2:$E$457,2,FALSE)</f>
        <v>#N/A</v>
      </c>
      <c r="U906" s="27" t="e">
        <f>VLOOKUP(C906,'Список ТЗ'!$B$2:$E$457,3,FALSE)</f>
        <v>#N/A</v>
      </c>
      <c r="X906" s="27" t="e">
        <f>VLOOKUP(C906,'Перелік до списання'!$B$2:$B$207,1,FALSE)</f>
        <v>#N/A</v>
      </c>
    </row>
    <row r="907" spans="1:24" ht="21.95" customHeight="1" x14ac:dyDescent="0.2">
      <c r="A907" s="33">
        <v>4620</v>
      </c>
      <c r="B907" s="34" t="s">
        <v>3313</v>
      </c>
      <c r="C907" s="35" t="s">
        <v>3316</v>
      </c>
      <c r="D907" s="36">
        <v>106</v>
      </c>
      <c r="E907" s="34" t="s">
        <v>2677</v>
      </c>
      <c r="F907" s="35" t="s">
        <v>2791</v>
      </c>
      <c r="G907" s="38">
        <v>100</v>
      </c>
      <c r="H907" s="37">
        <v>95.31</v>
      </c>
      <c r="I907" s="37">
        <v>4.6900000000000004</v>
      </c>
      <c r="J907" s="39" t="s">
        <v>3317</v>
      </c>
      <c r="K907" s="39" t="s">
        <v>65</v>
      </c>
      <c r="L907" s="36">
        <v>40</v>
      </c>
      <c r="M907" s="34" t="s">
        <v>777</v>
      </c>
      <c r="N907" s="34" t="s">
        <v>3278</v>
      </c>
      <c r="O907" s="40" t="str">
        <f t="shared" si="82"/>
        <v>Тележка для инструмента</v>
      </c>
      <c r="P907" s="40" t="s">
        <v>3315</v>
      </c>
      <c r="Q907" s="40" t="e">
        <v>#N/A</v>
      </c>
      <c r="R907" s="40" t="e">
        <v>#N/A</v>
      </c>
      <c r="S907" s="27" t="e">
        <f>VLOOKUP(C907,'Список ТЗ'!$B$2:$B$457,1,FALSE)</f>
        <v>#N/A</v>
      </c>
      <c r="T907" s="27" t="e">
        <f>VLOOKUP(C907,'Список ТЗ'!$B$2:$E$457,2,FALSE)</f>
        <v>#N/A</v>
      </c>
      <c r="U907" s="27" t="e">
        <f>VLOOKUP(C907,'Список ТЗ'!$B$2:$E$457,3,FALSE)</f>
        <v>#N/A</v>
      </c>
      <c r="X907" s="27" t="e">
        <f>VLOOKUP(C907,'Перелік до списання'!$B$2:$B$207,1,FALSE)</f>
        <v>#N/A</v>
      </c>
    </row>
    <row r="908" spans="1:24" ht="21.95" customHeight="1" x14ac:dyDescent="0.2">
      <c r="A908" s="33">
        <v>72511</v>
      </c>
      <c r="B908" s="34" t="s">
        <v>3318</v>
      </c>
      <c r="C908" s="35" t="s">
        <v>3319</v>
      </c>
      <c r="D908" s="36">
        <v>106</v>
      </c>
      <c r="E908" s="34" t="s">
        <v>2812</v>
      </c>
      <c r="F908" s="35" t="s">
        <v>2813</v>
      </c>
      <c r="G908" s="37">
        <v>565.19000000000005</v>
      </c>
      <c r="H908" s="37">
        <v>11.77</v>
      </c>
      <c r="I908" s="37">
        <v>553.41999999999996</v>
      </c>
      <c r="J908" s="39" t="s">
        <v>3173</v>
      </c>
      <c r="K908" s="39" t="s">
        <v>553</v>
      </c>
      <c r="L908" s="36">
        <v>46</v>
      </c>
      <c r="M908" s="34" t="s">
        <v>554</v>
      </c>
      <c r="N908" s="34" t="s">
        <v>3197</v>
      </c>
      <c r="O908" s="40" t="str">
        <f t="shared" si="82"/>
        <v>ХОЛОДИЛЬНИК "ARDO "</v>
      </c>
      <c r="P908" s="40" t="s">
        <v>3320</v>
      </c>
      <c r="Q908" s="40" t="e">
        <v>#N/A</v>
      </c>
      <c r="R908" s="40" t="e">
        <v>#N/A</v>
      </c>
      <c r="S908" s="27" t="e">
        <f>VLOOKUP(C908,'Список ТЗ'!$B$2:$B$457,1,FALSE)</f>
        <v>#N/A</v>
      </c>
      <c r="T908" s="27" t="e">
        <f>VLOOKUP(C908,'Список ТЗ'!$B$2:$E$457,2,FALSE)</f>
        <v>#N/A</v>
      </c>
      <c r="U908" s="27" t="e">
        <f>VLOOKUP(C908,'Список ТЗ'!$B$2:$E$457,3,FALSE)</f>
        <v>#N/A</v>
      </c>
      <c r="X908" s="27" t="e">
        <f>VLOOKUP(C908,'Перелік до списання'!$B$2:$B$207,1,FALSE)</f>
        <v>#N/A</v>
      </c>
    </row>
    <row r="909" spans="1:24" ht="21.95" customHeight="1" x14ac:dyDescent="0.2">
      <c r="A909" s="33">
        <v>72512</v>
      </c>
      <c r="B909" s="34" t="s">
        <v>3321</v>
      </c>
      <c r="C909" s="35" t="s">
        <v>3322</v>
      </c>
      <c r="D909" s="36">
        <v>106</v>
      </c>
      <c r="E909" s="34" t="s">
        <v>2812</v>
      </c>
      <c r="F909" s="35" t="s">
        <v>2813</v>
      </c>
      <c r="G909" s="37">
        <v>750.95</v>
      </c>
      <c r="H909" s="37">
        <v>15.64</v>
      </c>
      <c r="I909" s="37">
        <v>735.31</v>
      </c>
      <c r="J909" s="39" t="s">
        <v>3173</v>
      </c>
      <c r="K909" s="39" t="s">
        <v>553</v>
      </c>
      <c r="L909" s="36">
        <v>46</v>
      </c>
      <c r="M909" s="34" t="s">
        <v>554</v>
      </c>
      <c r="N909" s="34" t="s">
        <v>3197</v>
      </c>
      <c r="O909" s="40" t="str">
        <f t="shared" si="82"/>
        <v>ХОЛОДИЛЬНИК "АТЛАНТ "</v>
      </c>
      <c r="P909" s="40" t="s">
        <v>3323</v>
      </c>
      <c r="Q909" s="40" t="e">
        <v>#N/A</v>
      </c>
      <c r="R909" s="40" t="e">
        <v>#N/A</v>
      </c>
      <c r="S909" s="27" t="e">
        <f>VLOOKUP(C909,'Список ТЗ'!$B$2:$B$457,1,FALSE)</f>
        <v>#N/A</v>
      </c>
      <c r="T909" s="27" t="e">
        <f>VLOOKUP(C909,'Список ТЗ'!$B$2:$E$457,2,FALSE)</f>
        <v>#N/A</v>
      </c>
      <c r="U909" s="27" t="e">
        <f>VLOOKUP(C909,'Список ТЗ'!$B$2:$E$457,3,FALSE)</f>
        <v>#N/A</v>
      </c>
      <c r="X909" s="27" t="e">
        <f>VLOOKUP(C909,'Перелік до списання'!$B$2:$B$207,1,FALSE)</f>
        <v>#N/A</v>
      </c>
    </row>
    <row r="910" spans="1:24" ht="21.95" customHeight="1" x14ac:dyDescent="0.2">
      <c r="A910" s="33">
        <v>72513</v>
      </c>
      <c r="B910" s="34" t="s">
        <v>3324</v>
      </c>
      <c r="C910" s="35" t="s">
        <v>3325</v>
      </c>
      <c r="D910" s="36">
        <v>106</v>
      </c>
      <c r="E910" s="34" t="s">
        <v>2812</v>
      </c>
      <c r="F910" s="35" t="s">
        <v>2813</v>
      </c>
      <c r="G910" s="37">
        <v>362.05</v>
      </c>
      <c r="H910" s="37">
        <v>7.54</v>
      </c>
      <c r="I910" s="37">
        <v>354.51</v>
      </c>
      <c r="J910" s="39" t="s">
        <v>3326</v>
      </c>
      <c r="K910" s="39" t="s">
        <v>553</v>
      </c>
      <c r="L910" s="36">
        <v>46</v>
      </c>
      <c r="M910" s="34" t="s">
        <v>554</v>
      </c>
      <c r="N910" s="34" t="s">
        <v>3197</v>
      </c>
      <c r="O910" s="40" t="str">
        <f t="shared" si="82"/>
        <v>ХОЛОДИЛЬНИК STINOL</v>
      </c>
      <c r="P910" s="40" t="s">
        <v>3327</v>
      </c>
      <c r="Q910" s="40" t="e">
        <v>#N/A</v>
      </c>
      <c r="R910" s="40" t="e">
        <v>#N/A</v>
      </c>
      <c r="S910" s="27" t="e">
        <f>VLOOKUP(C910,'Список ТЗ'!$B$2:$B$457,1,FALSE)</f>
        <v>#N/A</v>
      </c>
      <c r="T910" s="27" t="e">
        <f>VLOOKUP(C910,'Список ТЗ'!$B$2:$E$457,2,FALSE)</f>
        <v>#N/A</v>
      </c>
      <c r="U910" s="27" t="e">
        <f>VLOOKUP(C910,'Список ТЗ'!$B$2:$E$457,3,FALSE)</f>
        <v>#N/A</v>
      </c>
      <c r="X910" s="27" t="e">
        <f>VLOOKUP(C910,'Перелік до списання'!$B$2:$B$207,1,FALSE)</f>
        <v>#N/A</v>
      </c>
    </row>
    <row r="911" spans="1:24" ht="33" customHeight="1" x14ac:dyDescent="0.2">
      <c r="A911" s="33">
        <v>72514</v>
      </c>
      <c r="B911" s="34" t="s">
        <v>3328</v>
      </c>
      <c r="C911" s="35" t="s">
        <v>3329</v>
      </c>
      <c r="D911" s="36">
        <v>106</v>
      </c>
      <c r="E911" s="34" t="s">
        <v>2812</v>
      </c>
      <c r="F911" s="35" t="s">
        <v>2813</v>
      </c>
      <c r="G911" s="42">
        <v>1738.42</v>
      </c>
      <c r="H911" s="37">
        <v>36.22</v>
      </c>
      <c r="I911" s="43">
        <v>1702.2</v>
      </c>
      <c r="J911" s="39" t="s">
        <v>567</v>
      </c>
      <c r="K911" s="39" t="s">
        <v>553</v>
      </c>
      <c r="L911" s="36">
        <v>46</v>
      </c>
      <c r="M911" s="34" t="s">
        <v>554</v>
      </c>
      <c r="N911" s="34" t="s">
        <v>3179</v>
      </c>
      <c r="O911" s="40" t="str">
        <f t="shared" si="82"/>
        <v>КОНТЕЙНЕР ДЛЯ ТПВ МЕТАЛЕВИЙ ОБ'ЄМОМ 1,1 М3 КРИШКА СФЕРА</v>
      </c>
      <c r="P911" s="40" t="s">
        <v>3330</v>
      </c>
      <c r="Q911" s="40" t="e">
        <v>#N/A</v>
      </c>
      <c r="R911" s="40" t="e">
        <v>#N/A</v>
      </c>
      <c r="S911" s="27" t="e">
        <f>VLOOKUP(C911,'Список ТЗ'!$B$2:$B$457,1,FALSE)</f>
        <v>#N/A</v>
      </c>
      <c r="T911" s="27" t="e">
        <f>VLOOKUP(C911,'Список ТЗ'!$B$2:$E$457,2,FALSE)</f>
        <v>#N/A</v>
      </c>
      <c r="U911" s="27" t="e">
        <f>VLOOKUP(C911,'Список ТЗ'!$B$2:$E$457,3,FALSE)</f>
        <v>#N/A</v>
      </c>
      <c r="X911" s="27" t="e">
        <f>VLOOKUP(C911,'Перелік до списання'!$B$2:$B$207,1,FALSE)</f>
        <v>#N/A</v>
      </c>
    </row>
    <row r="912" spans="1:24" ht="21.95" customHeight="1" x14ac:dyDescent="0.2">
      <c r="A912" s="33">
        <v>72536</v>
      </c>
      <c r="B912" s="34" t="s">
        <v>3331</v>
      </c>
      <c r="C912" s="35" t="s">
        <v>3332</v>
      </c>
      <c r="D912" s="36">
        <v>106</v>
      </c>
      <c r="E912" s="34" t="s">
        <v>2812</v>
      </c>
      <c r="F912" s="35" t="s">
        <v>2813</v>
      </c>
      <c r="G912" s="37">
        <v>728.15</v>
      </c>
      <c r="H912" s="37">
        <v>15.17</v>
      </c>
      <c r="I912" s="37">
        <v>712.98</v>
      </c>
      <c r="J912" s="39" t="s">
        <v>3333</v>
      </c>
      <c r="K912" s="39" t="s">
        <v>553</v>
      </c>
      <c r="L912" s="36">
        <v>46</v>
      </c>
      <c r="M912" s="34" t="s">
        <v>554</v>
      </c>
      <c r="N912" s="34" t="s">
        <v>3179</v>
      </c>
      <c r="O912" s="40" t="str">
        <f t="shared" si="82"/>
        <v>ШКАФ ПОДВЕСНОЙ</v>
      </c>
      <c r="P912" s="40" t="s">
        <v>3334</v>
      </c>
      <c r="Q912" s="40" t="e">
        <v>#N/A</v>
      </c>
      <c r="R912" s="40" t="e">
        <v>#N/A</v>
      </c>
      <c r="S912" s="27" t="e">
        <f>VLOOKUP(C912,'Список ТЗ'!$B$2:$B$457,1,FALSE)</f>
        <v>#N/A</v>
      </c>
      <c r="T912" s="27" t="e">
        <f>VLOOKUP(C912,'Список ТЗ'!$B$2:$E$457,2,FALSE)</f>
        <v>#N/A</v>
      </c>
      <c r="U912" s="27" t="e">
        <f>VLOOKUP(C912,'Список ТЗ'!$B$2:$E$457,3,FALSE)</f>
        <v>#N/A</v>
      </c>
      <c r="X912" s="27" t="e">
        <f>VLOOKUP(C912,'Перелік до списання'!$B$2:$B$207,1,FALSE)</f>
        <v>#N/A</v>
      </c>
    </row>
    <row r="913" spans="1:24" ht="21.95" customHeight="1" x14ac:dyDescent="0.2">
      <c r="A913" s="33">
        <v>72537</v>
      </c>
      <c r="B913" s="34" t="s">
        <v>3335</v>
      </c>
      <c r="C913" s="35" t="s">
        <v>3336</v>
      </c>
      <c r="D913" s="36">
        <v>106</v>
      </c>
      <c r="E913" s="34" t="s">
        <v>2812</v>
      </c>
      <c r="F913" s="35" t="s">
        <v>2813</v>
      </c>
      <c r="G913" s="37">
        <v>482.03</v>
      </c>
      <c r="H913" s="37">
        <v>10.039999999999999</v>
      </c>
      <c r="I913" s="37">
        <v>471.99</v>
      </c>
      <c r="J913" s="39" t="s">
        <v>472</v>
      </c>
      <c r="K913" s="39" t="s">
        <v>553</v>
      </c>
      <c r="L913" s="36">
        <v>46</v>
      </c>
      <c r="M913" s="34" t="s">
        <v>554</v>
      </c>
      <c r="N913" s="34" t="s">
        <v>3179</v>
      </c>
      <c r="O913" s="40" t="str">
        <f t="shared" si="82"/>
        <v>КРЕСЛО "TANADER"</v>
      </c>
      <c r="P913" s="40" t="s">
        <v>3337</v>
      </c>
      <c r="Q913" s="40" t="e">
        <v>#N/A</v>
      </c>
      <c r="R913" s="40" t="e">
        <v>#N/A</v>
      </c>
      <c r="S913" s="27" t="e">
        <f>VLOOKUP(C913,'Список ТЗ'!$B$2:$B$457,1,FALSE)</f>
        <v>#N/A</v>
      </c>
      <c r="T913" s="27" t="e">
        <f>VLOOKUP(C913,'Список ТЗ'!$B$2:$E$457,2,FALSE)</f>
        <v>#N/A</v>
      </c>
      <c r="U913" s="27" t="e">
        <f>VLOOKUP(C913,'Список ТЗ'!$B$2:$E$457,3,FALSE)</f>
        <v>#N/A</v>
      </c>
      <c r="X913" s="27" t="e">
        <f>VLOOKUP(C913,'Перелік до списання'!$B$2:$B$207,1,FALSE)</f>
        <v>#N/A</v>
      </c>
    </row>
    <row r="914" spans="1:24" ht="21.95" customHeight="1" x14ac:dyDescent="0.2">
      <c r="A914" s="33">
        <v>72563</v>
      </c>
      <c r="B914" s="34" t="s">
        <v>3338</v>
      </c>
      <c r="C914" s="35" t="s">
        <v>3339</v>
      </c>
      <c r="D914" s="36">
        <v>106</v>
      </c>
      <c r="E914" s="34" t="s">
        <v>2812</v>
      </c>
      <c r="F914" s="35" t="s">
        <v>2813</v>
      </c>
      <c r="G914" s="41">
        <v>77.5</v>
      </c>
      <c r="H914" s="37">
        <v>1.61</v>
      </c>
      <c r="I914" s="37">
        <v>75.89</v>
      </c>
      <c r="J914" s="39" t="s">
        <v>3340</v>
      </c>
      <c r="K914" s="39" t="s">
        <v>553</v>
      </c>
      <c r="L914" s="36">
        <v>46</v>
      </c>
      <c r="M914" s="34" t="s">
        <v>554</v>
      </c>
      <c r="N914" s="34" t="s">
        <v>3179</v>
      </c>
      <c r="O914" s="40" t="str">
        <f t="shared" si="82"/>
        <v>Сейф НМ-9/СМ</v>
      </c>
      <c r="P914" s="40" t="s">
        <v>3341</v>
      </c>
      <c r="Q914" s="40" t="e">
        <v>#N/A</v>
      </c>
      <c r="R914" s="40" t="e">
        <v>#N/A</v>
      </c>
      <c r="S914" s="27" t="e">
        <f>VLOOKUP(C914,'Список ТЗ'!$B$2:$B$457,1,FALSE)</f>
        <v>#N/A</v>
      </c>
      <c r="T914" s="27" t="e">
        <f>VLOOKUP(C914,'Список ТЗ'!$B$2:$E$457,2,FALSE)</f>
        <v>#N/A</v>
      </c>
      <c r="U914" s="27" t="e">
        <f>VLOOKUP(C914,'Список ТЗ'!$B$2:$E$457,3,FALSE)</f>
        <v>#N/A</v>
      </c>
      <c r="X914" s="27" t="e">
        <f>VLOOKUP(C914,'Перелік до списання'!$B$2:$B$207,1,FALSE)</f>
        <v>#N/A</v>
      </c>
    </row>
    <row r="915" spans="1:24" ht="21.95" customHeight="1" x14ac:dyDescent="0.2">
      <c r="A915" s="33">
        <v>72564</v>
      </c>
      <c r="B915" s="34" t="s">
        <v>3342</v>
      </c>
      <c r="C915" s="35" t="s">
        <v>3343</v>
      </c>
      <c r="D915" s="36">
        <v>106</v>
      </c>
      <c r="E915" s="34" t="s">
        <v>2812</v>
      </c>
      <c r="F915" s="35" t="s">
        <v>2813</v>
      </c>
      <c r="G915" s="37">
        <v>105.87</v>
      </c>
      <c r="H915" s="37">
        <v>2.21</v>
      </c>
      <c r="I915" s="37">
        <v>103.66</v>
      </c>
      <c r="J915" s="39" t="s">
        <v>3344</v>
      </c>
      <c r="K915" s="39" t="s">
        <v>553</v>
      </c>
      <c r="L915" s="36">
        <v>46</v>
      </c>
      <c r="M915" s="34" t="s">
        <v>554</v>
      </c>
      <c r="N915" s="34" t="s">
        <v>3179</v>
      </c>
      <c r="O915" s="40" t="str">
        <f t="shared" si="82"/>
        <v>Шафа низька</v>
      </c>
      <c r="P915" s="40" t="s">
        <v>3345</v>
      </c>
      <c r="Q915" s="40" t="e">
        <v>#N/A</v>
      </c>
      <c r="R915" s="40" t="e">
        <v>#N/A</v>
      </c>
      <c r="S915" s="27" t="e">
        <f>VLOOKUP(C915,'Список ТЗ'!$B$2:$B$457,1,FALSE)</f>
        <v>#N/A</v>
      </c>
      <c r="T915" s="27" t="e">
        <f>VLOOKUP(C915,'Список ТЗ'!$B$2:$E$457,2,FALSE)</f>
        <v>#N/A</v>
      </c>
      <c r="U915" s="27" t="e">
        <f>VLOOKUP(C915,'Список ТЗ'!$B$2:$E$457,3,FALSE)</f>
        <v>#N/A</v>
      </c>
      <c r="X915" s="27" t="e">
        <f>VLOOKUP(C915,'Перелік до списання'!$B$2:$B$207,1,FALSE)</f>
        <v>#N/A</v>
      </c>
    </row>
    <row r="916" spans="1:24" ht="21.95" customHeight="1" x14ac:dyDescent="0.2">
      <c r="A916" s="33">
        <v>72565</v>
      </c>
      <c r="B916" s="34" t="s">
        <v>3346</v>
      </c>
      <c r="C916" s="35" t="s">
        <v>3347</v>
      </c>
      <c r="D916" s="36">
        <v>106</v>
      </c>
      <c r="E916" s="34" t="s">
        <v>2812</v>
      </c>
      <c r="F916" s="35" t="s">
        <v>2813</v>
      </c>
      <c r="G916" s="41">
        <v>677.4</v>
      </c>
      <c r="H916" s="37">
        <v>14.11</v>
      </c>
      <c r="I916" s="37">
        <v>663.29</v>
      </c>
      <c r="J916" s="39" t="s">
        <v>3348</v>
      </c>
      <c r="K916" s="39" t="s">
        <v>553</v>
      </c>
      <c r="L916" s="36">
        <v>46</v>
      </c>
      <c r="M916" s="34" t="s">
        <v>554</v>
      </c>
      <c r="N916" s="34" t="s">
        <v>3179</v>
      </c>
      <c r="O916" s="40" t="str">
        <f t="shared" si="82"/>
        <v>Стіл приставний</v>
      </c>
      <c r="P916" s="40" t="s">
        <v>3349</v>
      </c>
      <c r="Q916" s="40" t="e">
        <v>#N/A</v>
      </c>
      <c r="R916" s="40" t="e">
        <v>#N/A</v>
      </c>
      <c r="S916" s="27" t="e">
        <f>VLOOKUP(C916,'Список ТЗ'!$B$2:$B$457,1,FALSE)</f>
        <v>#N/A</v>
      </c>
      <c r="T916" s="27" t="e">
        <f>VLOOKUP(C916,'Список ТЗ'!$B$2:$E$457,2,FALSE)</f>
        <v>#N/A</v>
      </c>
      <c r="U916" s="27" t="e">
        <f>VLOOKUP(C916,'Список ТЗ'!$B$2:$E$457,3,FALSE)</f>
        <v>#N/A</v>
      </c>
      <c r="X916" s="27" t="e">
        <f>VLOOKUP(C916,'Перелік до списання'!$B$2:$B$207,1,FALSE)</f>
        <v>#N/A</v>
      </c>
    </row>
    <row r="917" spans="1:24" ht="21.95" customHeight="1" x14ac:dyDescent="0.2">
      <c r="A917" s="33">
        <v>72566</v>
      </c>
      <c r="B917" s="34" t="s">
        <v>3350</v>
      </c>
      <c r="C917" s="35" t="s">
        <v>3351</v>
      </c>
      <c r="D917" s="36">
        <v>106</v>
      </c>
      <c r="E917" s="34" t="s">
        <v>2812</v>
      </c>
      <c r="F917" s="35" t="s">
        <v>2813</v>
      </c>
      <c r="G917" s="42">
        <v>2527.9899999999998</v>
      </c>
      <c r="H917" s="37">
        <v>52.67</v>
      </c>
      <c r="I917" s="42">
        <v>2475.3200000000002</v>
      </c>
      <c r="J917" s="39" t="s">
        <v>3348</v>
      </c>
      <c r="K917" s="39" t="s">
        <v>553</v>
      </c>
      <c r="L917" s="36">
        <v>46</v>
      </c>
      <c r="M917" s="34" t="s">
        <v>554</v>
      </c>
      <c r="N917" s="34" t="s">
        <v>3179</v>
      </c>
      <c r="O917" s="40" t="str">
        <f t="shared" si="82"/>
        <v>Шафа з розсувними дверима</v>
      </c>
      <c r="P917" s="40" t="s">
        <v>3352</v>
      </c>
      <c r="Q917" s="40" t="e">
        <v>#N/A</v>
      </c>
      <c r="R917" s="40" t="e">
        <v>#N/A</v>
      </c>
      <c r="S917" s="27" t="e">
        <f>VLOOKUP(C917,'Список ТЗ'!$B$2:$B$457,1,FALSE)</f>
        <v>#N/A</v>
      </c>
      <c r="T917" s="27" t="e">
        <f>VLOOKUP(C917,'Список ТЗ'!$B$2:$E$457,2,FALSE)</f>
        <v>#N/A</v>
      </c>
      <c r="U917" s="27" t="e">
        <f>VLOOKUP(C917,'Список ТЗ'!$B$2:$E$457,3,FALSE)</f>
        <v>#N/A</v>
      </c>
      <c r="X917" s="27" t="e">
        <f>VLOOKUP(C917,'Перелік до списання'!$B$2:$B$207,1,FALSE)</f>
        <v>#N/A</v>
      </c>
    </row>
    <row r="918" spans="1:24" ht="21.95" customHeight="1" x14ac:dyDescent="0.2">
      <c r="A918" s="33">
        <v>72567</v>
      </c>
      <c r="B918" s="34" t="s">
        <v>3353</v>
      </c>
      <c r="C918" s="35" t="s">
        <v>3354</v>
      </c>
      <c r="D918" s="36">
        <v>106</v>
      </c>
      <c r="E918" s="34" t="s">
        <v>2812</v>
      </c>
      <c r="F918" s="35" t="s">
        <v>2813</v>
      </c>
      <c r="G918" s="37">
        <v>338.49</v>
      </c>
      <c r="H918" s="37">
        <v>7.05</v>
      </c>
      <c r="I918" s="37">
        <v>331.44</v>
      </c>
      <c r="J918" s="39" t="s">
        <v>518</v>
      </c>
      <c r="K918" s="39" t="s">
        <v>553</v>
      </c>
      <c r="L918" s="36">
        <v>46</v>
      </c>
      <c r="M918" s="34" t="s">
        <v>554</v>
      </c>
      <c r="N918" s="34" t="s">
        <v>3179</v>
      </c>
      <c r="O918" s="40" t="str">
        <f t="shared" si="82"/>
        <v>Сейф 2-х дверный</v>
      </c>
      <c r="P918" s="40" t="s">
        <v>3355</v>
      </c>
      <c r="Q918" s="40" t="e">
        <v>#N/A</v>
      </c>
      <c r="R918" s="40" t="e">
        <v>#N/A</v>
      </c>
      <c r="S918" s="27" t="e">
        <f>VLOOKUP(C918,'Список ТЗ'!$B$2:$B$457,1,FALSE)</f>
        <v>#N/A</v>
      </c>
      <c r="T918" s="27" t="e">
        <f>VLOOKUP(C918,'Список ТЗ'!$B$2:$E$457,2,FALSE)</f>
        <v>#N/A</v>
      </c>
      <c r="U918" s="27" t="e">
        <f>VLOOKUP(C918,'Список ТЗ'!$B$2:$E$457,3,FALSE)</f>
        <v>#N/A</v>
      </c>
      <c r="X918" s="27" t="e">
        <f>VLOOKUP(C918,'Перелік до списання'!$B$2:$B$207,1,FALSE)</f>
        <v>#N/A</v>
      </c>
    </row>
    <row r="919" spans="1:24" ht="21.95" customHeight="1" x14ac:dyDescent="0.2">
      <c r="A919" s="33">
        <v>72568</v>
      </c>
      <c r="B919" s="34" t="s">
        <v>3356</v>
      </c>
      <c r="C919" s="35" t="s">
        <v>3357</v>
      </c>
      <c r="D919" s="36">
        <v>106</v>
      </c>
      <c r="E919" s="34" t="s">
        <v>2812</v>
      </c>
      <c r="F919" s="35" t="s">
        <v>2813</v>
      </c>
      <c r="G919" s="41">
        <v>520.4</v>
      </c>
      <c r="H919" s="37">
        <v>10.84</v>
      </c>
      <c r="I919" s="37">
        <v>509.56</v>
      </c>
      <c r="J919" s="39" t="s">
        <v>3358</v>
      </c>
      <c r="K919" s="39" t="s">
        <v>553</v>
      </c>
      <c r="L919" s="36">
        <v>46</v>
      </c>
      <c r="M919" s="34" t="s">
        <v>554</v>
      </c>
      <c r="N919" s="34" t="s">
        <v>3197</v>
      </c>
      <c r="O919" s="40" t="str">
        <f t="shared" si="82"/>
        <v>Телевизор Panasonic TX-21FG20T</v>
      </c>
      <c r="P919" s="40" t="s">
        <v>3359</v>
      </c>
      <c r="Q919" s="40" t="e">
        <v>#N/A</v>
      </c>
      <c r="R919" s="40" t="e">
        <v>#N/A</v>
      </c>
      <c r="S919" s="27" t="e">
        <f>VLOOKUP(C919,'Список ТЗ'!$B$2:$B$457,1,FALSE)</f>
        <v>#N/A</v>
      </c>
      <c r="T919" s="27" t="e">
        <f>VLOOKUP(C919,'Список ТЗ'!$B$2:$E$457,2,FALSE)</f>
        <v>#N/A</v>
      </c>
      <c r="U919" s="27" t="e">
        <f>VLOOKUP(C919,'Список ТЗ'!$B$2:$E$457,3,FALSE)</f>
        <v>#N/A</v>
      </c>
      <c r="X919" s="27" t="e">
        <f>VLOOKUP(C919,'Перелік до списання'!$B$2:$B$207,1,FALSE)</f>
        <v>#N/A</v>
      </c>
    </row>
    <row r="920" spans="1:24" ht="21.95" customHeight="1" x14ac:dyDescent="0.2">
      <c r="A920" s="33">
        <v>72569</v>
      </c>
      <c r="B920" s="34" t="s">
        <v>3360</v>
      </c>
      <c r="C920" s="35" t="s">
        <v>3361</v>
      </c>
      <c r="D920" s="36">
        <v>106</v>
      </c>
      <c r="E920" s="34" t="s">
        <v>2812</v>
      </c>
      <c r="F920" s="35" t="s">
        <v>2813</v>
      </c>
      <c r="G920" s="37">
        <v>131.83000000000001</v>
      </c>
      <c r="H920" s="37">
        <v>2.75</v>
      </c>
      <c r="I920" s="37">
        <v>129.08000000000001</v>
      </c>
      <c r="J920" s="39" t="s">
        <v>3362</v>
      </c>
      <c r="K920" s="39" t="s">
        <v>553</v>
      </c>
      <c r="L920" s="36">
        <v>46</v>
      </c>
      <c r="M920" s="34" t="s">
        <v>554</v>
      </c>
      <c r="N920" s="34" t="s">
        <v>3179</v>
      </c>
      <c r="O920" s="40" t="str">
        <f t="shared" si="82"/>
        <v>Шкаф для одежды 900*450*2050</v>
      </c>
      <c r="P920" s="40" t="s">
        <v>3363</v>
      </c>
      <c r="Q920" s="40" t="e">
        <v>#N/A</v>
      </c>
      <c r="R920" s="40" t="e">
        <v>#N/A</v>
      </c>
      <c r="S920" s="27" t="e">
        <f>VLOOKUP(C920,'Список ТЗ'!$B$2:$B$457,1,FALSE)</f>
        <v>#N/A</v>
      </c>
      <c r="T920" s="27" t="e">
        <f>VLOOKUP(C920,'Список ТЗ'!$B$2:$E$457,2,FALSE)</f>
        <v>#N/A</v>
      </c>
      <c r="U920" s="27" t="e">
        <f>VLOOKUP(C920,'Список ТЗ'!$B$2:$E$457,3,FALSE)</f>
        <v>#N/A</v>
      </c>
      <c r="X920" s="27" t="e">
        <f>VLOOKUP(C920,'Перелік до списання'!$B$2:$B$207,1,FALSE)</f>
        <v>#N/A</v>
      </c>
    </row>
    <row r="921" spans="1:24" ht="21.95" customHeight="1" x14ac:dyDescent="0.2">
      <c r="A921" s="33">
        <v>72570</v>
      </c>
      <c r="B921" s="34" t="s">
        <v>3364</v>
      </c>
      <c r="C921" s="35" t="s">
        <v>3365</v>
      </c>
      <c r="D921" s="36">
        <v>106</v>
      </c>
      <c r="E921" s="34" t="s">
        <v>2812</v>
      </c>
      <c r="F921" s="35" t="s">
        <v>2813</v>
      </c>
      <c r="G921" s="42">
        <v>1253.49</v>
      </c>
      <c r="H921" s="37">
        <v>26.11</v>
      </c>
      <c r="I921" s="42">
        <v>1227.3800000000001</v>
      </c>
      <c r="J921" s="39" t="s">
        <v>3362</v>
      </c>
      <c r="K921" s="39" t="s">
        <v>553</v>
      </c>
      <c r="L921" s="36">
        <v>46</v>
      </c>
      <c r="M921" s="34" t="s">
        <v>554</v>
      </c>
      <c r="N921" s="34" t="s">
        <v>3179</v>
      </c>
      <c r="O921" s="40" t="str">
        <f t="shared" si="82"/>
        <v>Стол 2000*900*750</v>
      </c>
      <c r="P921" s="40" t="s">
        <v>3366</v>
      </c>
      <c r="Q921" s="40" t="e">
        <v>#N/A</v>
      </c>
      <c r="R921" s="40" t="e">
        <v>#N/A</v>
      </c>
      <c r="S921" s="27" t="e">
        <f>VLOOKUP(C921,'Список ТЗ'!$B$2:$B$457,1,FALSE)</f>
        <v>#N/A</v>
      </c>
      <c r="T921" s="27" t="e">
        <f>VLOOKUP(C921,'Список ТЗ'!$B$2:$E$457,2,FALSE)</f>
        <v>#N/A</v>
      </c>
      <c r="U921" s="27" t="e">
        <f>VLOOKUP(C921,'Список ТЗ'!$B$2:$E$457,3,FALSE)</f>
        <v>#N/A</v>
      </c>
      <c r="X921" s="27" t="e">
        <f>VLOOKUP(C921,'Перелік до списання'!$B$2:$B$207,1,FALSE)</f>
        <v>#N/A</v>
      </c>
    </row>
    <row r="922" spans="1:24" ht="21.95" customHeight="1" x14ac:dyDescent="0.2">
      <c r="A922" s="33">
        <v>72571</v>
      </c>
      <c r="B922" s="34" t="s">
        <v>3367</v>
      </c>
      <c r="C922" s="35" t="s">
        <v>3368</v>
      </c>
      <c r="D922" s="36">
        <v>106</v>
      </c>
      <c r="E922" s="34" t="s">
        <v>2812</v>
      </c>
      <c r="F922" s="35" t="s">
        <v>2813</v>
      </c>
      <c r="G922" s="37">
        <v>375.01</v>
      </c>
      <c r="H922" s="37">
        <v>7.81</v>
      </c>
      <c r="I922" s="41">
        <v>367.2</v>
      </c>
      <c r="J922" s="39" t="s">
        <v>3369</v>
      </c>
      <c r="K922" s="39" t="s">
        <v>553</v>
      </c>
      <c r="L922" s="36">
        <v>46</v>
      </c>
      <c r="M922" s="34" t="s">
        <v>554</v>
      </c>
      <c r="N922" s="34" t="s">
        <v>3179</v>
      </c>
      <c r="O922" s="40" t="str">
        <f t="shared" si="82"/>
        <v>Кресло (кож)</v>
      </c>
      <c r="P922" s="40" t="s">
        <v>3370</v>
      </c>
      <c r="Q922" s="40" t="e">
        <v>#N/A</v>
      </c>
      <c r="R922" s="40" t="e">
        <v>#N/A</v>
      </c>
      <c r="S922" s="27" t="e">
        <f>VLOOKUP(C922,'Список ТЗ'!$B$2:$B$457,1,FALSE)</f>
        <v>#N/A</v>
      </c>
      <c r="T922" s="27" t="e">
        <f>VLOOKUP(C922,'Список ТЗ'!$B$2:$E$457,2,FALSE)</f>
        <v>#N/A</v>
      </c>
      <c r="U922" s="27" t="e">
        <f>VLOOKUP(C922,'Список ТЗ'!$B$2:$E$457,3,FALSE)</f>
        <v>#N/A</v>
      </c>
      <c r="X922" s="27" t="e">
        <f>VLOOKUP(C922,'Перелік до списання'!$B$2:$B$207,1,FALSE)</f>
        <v>#N/A</v>
      </c>
    </row>
    <row r="923" spans="1:24" ht="21.95" customHeight="1" x14ac:dyDescent="0.2">
      <c r="A923" s="33">
        <v>72572</v>
      </c>
      <c r="B923" s="34" t="s">
        <v>3371</v>
      </c>
      <c r="C923" s="35" t="s">
        <v>3372</v>
      </c>
      <c r="D923" s="36">
        <v>106</v>
      </c>
      <c r="E923" s="34" t="s">
        <v>2812</v>
      </c>
      <c r="F923" s="35" t="s">
        <v>2813</v>
      </c>
      <c r="G923" s="37">
        <v>304.20999999999998</v>
      </c>
      <c r="H923" s="37">
        <v>6.34</v>
      </c>
      <c r="I923" s="37">
        <v>297.87</v>
      </c>
      <c r="J923" s="39" t="s">
        <v>493</v>
      </c>
      <c r="K923" s="39" t="s">
        <v>553</v>
      </c>
      <c r="L923" s="36">
        <v>46</v>
      </c>
      <c r="M923" s="34" t="s">
        <v>554</v>
      </c>
      <c r="N923" s="34" t="s">
        <v>3179</v>
      </c>
      <c r="O923" s="40" t="str">
        <f t="shared" si="82"/>
        <v>Шкаф 21064</v>
      </c>
      <c r="P923" s="40" t="s">
        <v>3373</v>
      </c>
      <c r="Q923" s="40" t="e">
        <v>#N/A</v>
      </c>
      <c r="R923" s="40" t="e">
        <v>#N/A</v>
      </c>
      <c r="S923" s="27" t="e">
        <f>VLOOKUP(C923,'Список ТЗ'!$B$2:$B$457,1,FALSE)</f>
        <v>#N/A</v>
      </c>
      <c r="T923" s="27" t="e">
        <f>VLOOKUP(C923,'Список ТЗ'!$B$2:$E$457,2,FALSE)</f>
        <v>#N/A</v>
      </c>
      <c r="U923" s="27" t="e">
        <f>VLOOKUP(C923,'Список ТЗ'!$B$2:$E$457,3,FALSE)</f>
        <v>#N/A</v>
      </c>
      <c r="X923" s="27" t="e">
        <f>VLOOKUP(C923,'Перелік до списання'!$B$2:$B$207,1,FALSE)</f>
        <v>#N/A</v>
      </c>
    </row>
    <row r="924" spans="1:24" ht="21.95" customHeight="1" x14ac:dyDescent="0.2">
      <c r="A924" s="33">
        <v>72573</v>
      </c>
      <c r="B924" s="34" t="s">
        <v>3374</v>
      </c>
      <c r="C924" s="35" t="s">
        <v>3375</v>
      </c>
      <c r="D924" s="36">
        <v>106</v>
      </c>
      <c r="E924" s="34" t="s">
        <v>2812</v>
      </c>
      <c r="F924" s="35" t="s">
        <v>2813</v>
      </c>
      <c r="G924" s="42">
        <v>1029.29</v>
      </c>
      <c r="H924" s="37">
        <v>21.44</v>
      </c>
      <c r="I924" s="42">
        <v>1007.85</v>
      </c>
      <c r="J924" s="39" t="s">
        <v>3376</v>
      </c>
      <c r="K924" s="39" t="s">
        <v>553</v>
      </c>
      <c r="L924" s="36">
        <v>46</v>
      </c>
      <c r="M924" s="34" t="s">
        <v>554</v>
      </c>
      <c r="N924" s="34" t="s">
        <v>3179</v>
      </c>
      <c r="O924" s="40" t="str">
        <f t="shared" si="82"/>
        <v>Сейф ШМ-720-21</v>
      </c>
      <c r="P924" s="40" t="s">
        <v>3377</v>
      </c>
      <c r="Q924" s="40" t="e">
        <v>#N/A</v>
      </c>
      <c r="R924" s="40" t="e">
        <v>#N/A</v>
      </c>
      <c r="S924" s="27" t="e">
        <f>VLOOKUP(C924,'Список ТЗ'!$B$2:$B$457,1,FALSE)</f>
        <v>#N/A</v>
      </c>
      <c r="T924" s="27" t="e">
        <f>VLOOKUP(C924,'Список ТЗ'!$B$2:$E$457,2,FALSE)</f>
        <v>#N/A</v>
      </c>
      <c r="U924" s="27" t="e">
        <f>VLOOKUP(C924,'Список ТЗ'!$B$2:$E$457,3,FALSE)</f>
        <v>#N/A</v>
      </c>
      <c r="X924" s="27" t="e">
        <f>VLOOKUP(C924,'Перелік до списання'!$B$2:$B$207,1,FALSE)</f>
        <v>#N/A</v>
      </c>
    </row>
    <row r="925" spans="1:24" ht="21.95" customHeight="1" x14ac:dyDescent="0.2">
      <c r="A925" s="33">
        <v>72574</v>
      </c>
      <c r="B925" s="34" t="s">
        <v>3378</v>
      </c>
      <c r="C925" s="35" t="s">
        <v>3379</v>
      </c>
      <c r="D925" s="36">
        <v>106</v>
      </c>
      <c r="E925" s="34" t="s">
        <v>2812</v>
      </c>
      <c r="F925" s="35" t="s">
        <v>2813</v>
      </c>
      <c r="G925" s="42">
        <v>1777.18</v>
      </c>
      <c r="H925" s="37">
        <v>37.020000000000003</v>
      </c>
      <c r="I925" s="42">
        <v>1740.16</v>
      </c>
      <c r="J925" s="39" t="s">
        <v>3380</v>
      </c>
      <c r="K925" s="39" t="s">
        <v>553</v>
      </c>
      <c r="L925" s="36">
        <v>46</v>
      </c>
      <c r="M925" s="34" t="s">
        <v>554</v>
      </c>
      <c r="N925" s="34" t="s">
        <v>3179</v>
      </c>
      <c r="O925" s="40" t="str">
        <f t="shared" si="82"/>
        <v>Сейф ШМ 208-11</v>
      </c>
      <c r="P925" s="40" t="s">
        <v>3381</v>
      </c>
      <c r="Q925" s="40" t="e">
        <v>#N/A</v>
      </c>
      <c r="R925" s="40" t="e">
        <v>#N/A</v>
      </c>
      <c r="S925" s="27" t="e">
        <f>VLOOKUP(C925,'Список ТЗ'!$B$2:$B$457,1,FALSE)</f>
        <v>#N/A</v>
      </c>
      <c r="T925" s="27" t="e">
        <f>VLOOKUP(C925,'Список ТЗ'!$B$2:$E$457,2,FALSE)</f>
        <v>#N/A</v>
      </c>
      <c r="U925" s="27" t="e">
        <f>VLOOKUP(C925,'Список ТЗ'!$B$2:$E$457,3,FALSE)</f>
        <v>#N/A</v>
      </c>
      <c r="X925" s="27" t="e">
        <f>VLOOKUP(C925,'Перелік до списання'!$B$2:$B$207,1,FALSE)</f>
        <v>#N/A</v>
      </c>
    </row>
    <row r="926" spans="1:24" ht="21.95" customHeight="1" x14ac:dyDescent="0.2">
      <c r="A926" s="33">
        <v>72575</v>
      </c>
      <c r="B926" s="34" t="s">
        <v>3382</v>
      </c>
      <c r="C926" s="35" t="s">
        <v>3383</v>
      </c>
      <c r="D926" s="36">
        <v>106</v>
      </c>
      <c r="E926" s="34" t="s">
        <v>2812</v>
      </c>
      <c r="F926" s="35" t="s">
        <v>2813</v>
      </c>
      <c r="G926" s="37">
        <v>815.14</v>
      </c>
      <c r="H926" s="37">
        <v>16.98</v>
      </c>
      <c r="I926" s="37">
        <v>798.16</v>
      </c>
      <c r="J926" s="39" t="s">
        <v>3384</v>
      </c>
      <c r="K926" s="39" t="s">
        <v>553</v>
      </c>
      <c r="L926" s="36">
        <v>46</v>
      </c>
      <c r="M926" s="34" t="s">
        <v>554</v>
      </c>
      <c r="N926" s="34" t="s">
        <v>3179</v>
      </c>
      <c r="O926" s="40" t="str">
        <f t="shared" si="82"/>
        <v>Блок шкафов тонир.3-х сек.</v>
      </c>
      <c r="P926" s="40" t="s">
        <v>3385</v>
      </c>
      <c r="Q926" s="40" t="e">
        <v>#N/A</v>
      </c>
      <c r="R926" s="40" t="e">
        <v>#N/A</v>
      </c>
      <c r="S926" s="27" t="e">
        <f>VLOOKUP(C926,'Список ТЗ'!$B$2:$B$457,1,FALSE)</f>
        <v>#N/A</v>
      </c>
      <c r="T926" s="27" t="e">
        <f>VLOOKUP(C926,'Список ТЗ'!$B$2:$E$457,2,FALSE)</f>
        <v>#N/A</v>
      </c>
      <c r="U926" s="27" t="e">
        <f>VLOOKUP(C926,'Список ТЗ'!$B$2:$E$457,3,FALSE)</f>
        <v>#N/A</v>
      </c>
      <c r="X926" s="27" t="e">
        <f>VLOOKUP(C926,'Перелік до списання'!$B$2:$B$207,1,FALSE)</f>
        <v>#N/A</v>
      </c>
    </row>
    <row r="927" spans="1:24" ht="21.95" customHeight="1" x14ac:dyDescent="0.2">
      <c r="A927" s="33">
        <v>72576</v>
      </c>
      <c r="B927" s="34" t="s">
        <v>3386</v>
      </c>
      <c r="C927" s="35" t="s">
        <v>3387</v>
      </c>
      <c r="D927" s="36">
        <v>106</v>
      </c>
      <c r="E927" s="34" t="s">
        <v>2812</v>
      </c>
      <c r="F927" s="35" t="s">
        <v>2813</v>
      </c>
      <c r="G927" s="37">
        <v>792.81</v>
      </c>
      <c r="H927" s="37">
        <v>16.52</v>
      </c>
      <c r="I927" s="37">
        <v>776.29</v>
      </c>
      <c r="J927" s="39" t="s">
        <v>3384</v>
      </c>
      <c r="K927" s="39" t="s">
        <v>553</v>
      </c>
      <c r="L927" s="36">
        <v>46</v>
      </c>
      <c r="M927" s="34" t="s">
        <v>554</v>
      </c>
      <c r="N927" s="34" t="s">
        <v>3179</v>
      </c>
      <c r="O927" s="40" t="str">
        <f t="shared" si="82"/>
        <v>Блок шкафов тонир. 3-х сек</v>
      </c>
      <c r="P927" s="40" t="s">
        <v>3388</v>
      </c>
      <c r="Q927" s="40" t="e">
        <v>#N/A</v>
      </c>
      <c r="R927" s="40" t="e">
        <v>#N/A</v>
      </c>
      <c r="S927" s="27" t="e">
        <f>VLOOKUP(C927,'Список ТЗ'!$B$2:$B$457,1,FALSE)</f>
        <v>#N/A</v>
      </c>
      <c r="T927" s="27" t="e">
        <f>VLOOKUP(C927,'Список ТЗ'!$B$2:$E$457,2,FALSE)</f>
        <v>#N/A</v>
      </c>
      <c r="U927" s="27" t="e">
        <f>VLOOKUP(C927,'Список ТЗ'!$B$2:$E$457,3,FALSE)</f>
        <v>#N/A</v>
      </c>
      <c r="X927" s="27" t="e">
        <f>VLOOKUP(C927,'Перелік до списання'!$B$2:$B$207,1,FALSE)</f>
        <v>#N/A</v>
      </c>
    </row>
    <row r="928" spans="1:24" ht="21.95" customHeight="1" x14ac:dyDescent="0.2">
      <c r="A928" s="33">
        <v>72577</v>
      </c>
      <c r="B928" s="34" t="s">
        <v>3389</v>
      </c>
      <c r="C928" s="35" t="s">
        <v>3390</v>
      </c>
      <c r="D928" s="36">
        <v>106</v>
      </c>
      <c r="E928" s="34" t="s">
        <v>2812</v>
      </c>
      <c r="F928" s="35" t="s">
        <v>2813</v>
      </c>
      <c r="G928" s="37">
        <v>535.04</v>
      </c>
      <c r="H928" s="37">
        <v>11.15</v>
      </c>
      <c r="I928" s="37">
        <v>523.89</v>
      </c>
      <c r="J928" s="39" t="s">
        <v>3391</v>
      </c>
      <c r="K928" s="39" t="s">
        <v>553</v>
      </c>
      <c r="L928" s="36">
        <v>46</v>
      </c>
      <c r="M928" s="34" t="s">
        <v>554</v>
      </c>
      <c r="N928" s="34" t="s">
        <v>3179</v>
      </c>
      <c r="O928" s="40" t="str">
        <f t="shared" si="82"/>
        <v>Стол раб. Монарх</v>
      </c>
      <c r="P928" s="40" t="s">
        <v>3392</v>
      </c>
      <c r="Q928" s="40" t="e">
        <v>#N/A</v>
      </c>
      <c r="R928" s="40" t="e">
        <v>#N/A</v>
      </c>
      <c r="S928" s="27" t="e">
        <f>VLOOKUP(C928,'Список ТЗ'!$B$2:$B$457,1,FALSE)</f>
        <v>#N/A</v>
      </c>
      <c r="T928" s="27" t="e">
        <f>VLOOKUP(C928,'Список ТЗ'!$B$2:$E$457,2,FALSE)</f>
        <v>#N/A</v>
      </c>
      <c r="U928" s="27" t="e">
        <f>VLOOKUP(C928,'Список ТЗ'!$B$2:$E$457,3,FALSE)</f>
        <v>#N/A</v>
      </c>
      <c r="X928" s="27" t="e">
        <f>VLOOKUP(C928,'Перелік до списання'!$B$2:$B$207,1,FALSE)</f>
        <v>#N/A</v>
      </c>
    </row>
    <row r="929" spans="1:24" ht="21.95" customHeight="1" x14ac:dyDescent="0.2">
      <c r="A929" s="33">
        <v>72578</v>
      </c>
      <c r="B929" s="34" t="s">
        <v>3393</v>
      </c>
      <c r="C929" s="35" t="s">
        <v>3394</v>
      </c>
      <c r="D929" s="36">
        <v>106</v>
      </c>
      <c r="E929" s="34" t="s">
        <v>2812</v>
      </c>
      <c r="F929" s="35" t="s">
        <v>2813</v>
      </c>
      <c r="G929" s="37">
        <v>815.62</v>
      </c>
      <c r="H929" s="37">
        <v>16.989999999999998</v>
      </c>
      <c r="I929" s="37">
        <v>798.63</v>
      </c>
      <c r="J929" s="39" t="s">
        <v>3391</v>
      </c>
      <c r="K929" s="39" t="s">
        <v>553</v>
      </c>
      <c r="L929" s="36">
        <v>46</v>
      </c>
      <c r="M929" s="34" t="s">
        <v>554</v>
      </c>
      <c r="N929" s="34" t="s">
        <v>3179</v>
      </c>
      <c r="O929" s="40" t="str">
        <f t="shared" si="82"/>
        <v>Блок шкафов 1,2,3</v>
      </c>
      <c r="P929" s="40" t="s">
        <v>3395</v>
      </c>
      <c r="Q929" s="40" t="e">
        <v>#N/A</v>
      </c>
      <c r="R929" s="40" t="e">
        <v>#N/A</v>
      </c>
      <c r="S929" s="27" t="e">
        <f>VLOOKUP(C929,'Список ТЗ'!$B$2:$B$457,1,FALSE)</f>
        <v>#N/A</v>
      </c>
      <c r="T929" s="27" t="e">
        <f>VLOOKUP(C929,'Список ТЗ'!$B$2:$E$457,2,FALSE)</f>
        <v>#N/A</v>
      </c>
      <c r="U929" s="27" t="e">
        <f>VLOOKUP(C929,'Список ТЗ'!$B$2:$E$457,3,FALSE)</f>
        <v>#N/A</v>
      </c>
      <c r="X929" s="27" t="e">
        <f>VLOOKUP(C929,'Перелік до списання'!$B$2:$B$207,1,FALSE)</f>
        <v>#N/A</v>
      </c>
    </row>
    <row r="930" spans="1:24" ht="21.95" customHeight="1" x14ac:dyDescent="0.2">
      <c r="A930" s="33">
        <v>72579</v>
      </c>
      <c r="B930" s="34" t="s">
        <v>3396</v>
      </c>
      <c r="C930" s="35" t="s">
        <v>3397</v>
      </c>
      <c r="D930" s="36">
        <v>106</v>
      </c>
      <c r="E930" s="34" t="s">
        <v>2812</v>
      </c>
      <c r="F930" s="35" t="s">
        <v>2813</v>
      </c>
      <c r="G930" s="42">
        <v>1653.08</v>
      </c>
      <c r="H930" s="37">
        <v>34.44</v>
      </c>
      <c r="I930" s="42">
        <v>1618.64</v>
      </c>
      <c r="J930" s="39" t="s">
        <v>3398</v>
      </c>
      <c r="K930" s="39" t="s">
        <v>553</v>
      </c>
      <c r="L930" s="36">
        <v>46</v>
      </c>
      <c r="M930" s="34" t="s">
        <v>554</v>
      </c>
      <c r="N930" s="34" t="s">
        <v>3179</v>
      </c>
      <c r="O930" s="40" t="str">
        <f t="shared" si="82"/>
        <v>Сейф СВ-313-14</v>
      </c>
      <c r="P930" s="40" t="s">
        <v>3399</v>
      </c>
      <c r="Q930" s="40" t="e">
        <v>#N/A</v>
      </c>
      <c r="R930" s="40" t="e">
        <v>#N/A</v>
      </c>
      <c r="S930" s="27" t="e">
        <f>VLOOKUP(C930,'Список ТЗ'!$B$2:$B$457,1,FALSE)</f>
        <v>#N/A</v>
      </c>
      <c r="T930" s="27" t="e">
        <f>VLOOKUP(C930,'Список ТЗ'!$B$2:$E$457,2,FALSE)</f>
        <v>#N/A</v>
      </c>
      <c r="U930" s="27" t="e">
        <f>VLOOKUP(C930,'Список ТЗ'!$B$2:$E$457,3,FALSE)</f>
        <v>#N/A</v>
      </c>
      <c r="X930" s="27" t="e">
        <f>VLOOKUP(C930,'Перелік до списання'!$B$2:$B$207,1,FALSE)</f>
        <v>#N/A</v>
      </c>
    </row>
    <row r="931" spans="1:24" ht="21.95" customHeight="1" x14ac:dyDescent="0.2">
      <c r="A931" s="33">
        <v>72580</v>
      </c>
      <c r="B931" s="34" t="s">
        <v>3400</v>
      </c>
      <c r="C931" s="35" t="s">
        <v>3401</v>
      </c>
      <c r="D931" s="36">
        <v>106</v>
      </c>
      <c r="E931" s="34" t="s">
        <v>2812</v>
      </c>
      <c r="F931" s="35" t="s">
        <v>2813</v>
      </c>
      <c r="G931" s="37">
        <v>615.85</v>
      </c>
      <c r="H931" s="37">
        <v>12.83</v>
      </c>
      <c r="I931" s="37">
        <v>603.02</v>
      </c>
      <c r="J931" s="39" t="s">
        <v>3402</v>
      </c>
      <c r="K931" s="39" t="s">
        <v>553</v>
      </c>
      <c r="L931" s="36">
        <v>46</v>
      </c>
      <c r="M931" s="34" t="s">
        <v>554</v>
      </c>
      <c r="N931" s="34" t="s">
        <v>3197</v>
      </c>
      <c r="O931" s="40" t="str">
        <f t="shared" si="82"/>
        <v>Видеодвойка 14"</v>
      </c>
      <c r="P931" s="40" t="s">
        <v>3403</v>
      </c>
      <c r="Q931" s="40" t="e">
        <v>#N/A</v>
      </c>
      <c r="R931" s="40" t="e">
        <v>#N/A</v>
      </c>
      <c r="S931" s="27" t="e">
        <f>VLOOKUP(C931,'Список ТЗ'!$B$2:$B$457,1,FALSE)</f>
        <v>#N/A</v>
      </c>
      <c r="T931" s="27" t="e">
        <f>VLOOKUP(C931,'Список ТЗ'!$B$2:$E$457,2,FALSE)</f>
        <v>#N/A</v>
      </c>
      <c r="U931" s="27" t="e">
        <f>VLOOKUP(C931,'Список ТЗ'!$B$2:$E$457,3,FALSE)</f>
        <v>#N/A</v>
      </c>
      <c r="X931" s="27" t="e">
        <f>VLOOKUP(C931,'Перелік до списання'!$B$2:$B$207,1,FALSE)</f>
        <v>#N/A</v>
      </c>
    </row>
    <row r="932" spans="1:24" ht="21.95" customHeight="1" x14ac:dyDescent="0.2">
      <c r="A932" s="33">
        <v>72581</v>
      </c>
      <c r="B932" s="34" t="s">
        <v>3404</v>
      </c>
      <c r="C932" s="35" t="s">
        <v>3405</v>
      </c>
      <c r="D932" s="36">
        <v>106</v>
      </c>
      <c r="E932" s="34" t="s">
        <v>2812</v>
      </c>
      <c r="F932" s="35" t="s">
        <v>2813</v>
      </c>
      <c r="G932" s="37">
        <v>282.39</v>
      </c>
      <c r="H932" s="37">
        <v>5.88</v>
      </c>
      <c r="I932" s="37">
        <v>276.51</v>
      </c>
      <c r="J932" s="39" t="s">
        <v>1545</v>
      </c>
      <c r="K932" s="39" t="s">
        <v>553</v>
      </c>
      <c r="L932" s="36">
        <v>46</v>
      </c>
      <c r="M932" s="34" t="s">
        <v>554</v>
      </c>
      <c r="N932" s="34" t="s">
        <v>3179</v>
      </c>
      <c r="O932" s="40" t="str">
        <f t="shared" si="82"/>
        <v>Шкаф 3-х створчатый</v>
      </c>
      <c r="P932" s="40" t="s">
        <v>3406</v>
      </c>
      <c r="Q932" s="40" t="e">
        <v>#N/A</v>
      </c>
      <c r="R932" s="40" t="e">
        <v>#N/A</v>
      </c>
      <c r="S932" s="27" t="e">
        <f>VLOOKUP(C932,'Список ТЗ'!$B$2:$B$457,1,FALSE)</f>
        <v>#N/A</v>
      </c>
      <c r="T932" s="27" t="e">
        <f>VLOOKUP(C932,'Список ТЗ'!$B$2:$E$457,2,FALSE)</f>
        <v>#N/A</v>
      </c>
      <c r="U932" s="27" t="e">
        <f>VLOOKUP(C932,'Список ТЗ'!$B$2:$E$457,3,FALSE)</f>
        <v>#N/A</v>
      </c>
      <c r="X932" s="27" t="e">
        <f>VLOOKUP(C932,'Перелік до списання'!$B$2:$B$207,1,FALSE)</f>
        <v>#N/A</v>
      </c>
    </row>
    <row r="933" spans="1:24" ht="11.45" customHeight="1" x14ac:dyDescent="0.2">
      <c r="G933" s="45">
        <f>SUM(G5:G932)</f>
        <v>211441921.45999929</v>
      </c>
      <c r="H933" s="45">
        <f>SUM(H5:H932)</f>
        <v>12210742.739999995</v>
      </c>
      <c r="I933" s="45">
        <f>SUM(I5:I932)</f>
        <v>199231178.7200003</v>
      </c>
    </row>
  </sheetData>
  <autoFilter ref="A4:X933"/>
  <mergeCells count="2">
    <mergeCell ref="A1:N1"/>
    <mergeCell ref="A2:N2"/>
  </mergeCells>
  <pageMargins left="0.75" right="1" top="0.75" bottom="1" header="0.5" footer="0.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4"/>
  <sheetViews>
    <sheetView showZeros="0" zoomScaleNormal="100" zoomScaleSheetLayoutView="85" workbookViewId="0">
      <pane xSplit="3" ySplit="1" topLeftCell="D2" activePane="bottomRight" state="frozenSplit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.75" x14ac:dyDescent="0.25"/>
  <cols>
    <col min="1" max="1" width="9.28515625" style="75" customWidth="1"/>
    <col min="2" max="2" width="25.5703125" style="75" bestFit="1" customWidth="1"/>
    <col min="3" max="3" width="19.140625" style="75" bestFit="1" customWidth="1"/>
    <col min="4" max="4" width="13.28515625" style="75" customWidth="1"/>
    <col min="5" max="5" width="42.85546875" style="52" customWidth="1"/>
    <col min="6" max="6" width="25" style="52" customWidth="1"/>
    <col min="7" max="7" width="7.28515625" style="75" customWidth="1"/>
    <col min="8" max="8" width="10.85546875" style="75" customWidth="1"/>
    <col min="9" max="9" width="12.85546875" style="75" customWidth="1"/>
    <col min="10" max="10" width="12.28515625" style="75" customWidth="1"/>
    <col min="11" max="11" width="26.42578125" style="75" customWidth="1"/>
    <col min="12" max="12" width="22.7109375" style="75" customWidth="1"/>
    <col min="13" max="13" width="24.42578125" style="75" customWidth="1"/>
    <col min="14" max="14" width="15.7109375" style="75" customWidth="1"/>
    <col min="15" max="15" width="13.42578125" style="75" customWidth="1"/>
    <col min="16" max="16" width="13.5703125" style="75" customWidth="1"/>
    <col min="17" max="17" width="20.28515625" style="75" customWidth="1"/>
    <col min="18" max="18" width="16.85546875" style="75" customWidth="1"/>
    <col min="19" max="19" width="24.5703125" style="76" customWidth="1"/>
    <col min="20" max="20" width="29.42578125" style="75" customWidth="1"/>
    <col min="21" max="21" width="18.85546875" style="75" customWidth="1"/>
    <col min="22" max="22" width="15" style="75" customWidth="1"/>
    <col min="23" max="23" width="25.5703125" style="75" customWidth="1"/>
    <col min="24" max="24" width="84.5703125" style="52" customWidth="1"/>
    <col min="25" max="16384" width="9.140625" style="52"/>
  </cols>
  <sheetData>
    <row r="1" spans="1:24" s="47" customFormat="1" ht="47.25" x14ac:dyDescent="0.25">
      <c r="A1" s="32" t="s">
        <v>3407</v>
      </c>
      <c r="B1" s="32" t="s">
        <v>527</v>
      </c>
      <c r="C1" s="32" t="s">
        <v>548</v>
      </c>
      <c r="D1" s="32" t="s">
        <v>546</v>
      </c>
      <c r="E1" s="32" t="s">
        <v>547</v>
      </c>
      <c r="F1" s="32" t="s">
        <v>3408</v>
      </c>
      <c r="G1" s="32" t="s">
        <v>3409</v>
      </c>
      <c r="H1" s="32" t="s">
        <v>3410</v>
      </c>
      <c r="I1" s="32" t="s">
        <v>3411</v>
      </c>
      <c r="J1" s="32" t="s">
        <v>3412</v>
      </c>
      <c r="K1" s="32" t="s">
        <v>3413</v>
      </c>
      <c r="L1" s="32" t="s">
        <v>3414</v>
      </c>
      <c r="M1" s="32" t="s">
        <v>3415</v>
      </c>
      <c r="N1" s="32" t="s">
        <v>3416</v>
      </c>
      <c r="O1" s="32" t="s">
        <v>3417</v>
      </c>
      <c r="P1" s="32" t="s">
        <v>3418</v>
      </c>
      <c r="Q1" s="32" t="s">
        <v>3419</v>
      </c>
      <c r="R1" s="32" t="s">
        <v>3420</v>
      </c>
      <c r="S1" s="46" t="s">
        <v>3421</v>
      </c>
      <c r="T1" s="32" t="s">
        <v>3422</v>
      </c>
      <c r="U1" s="32" t="s">
        <v>3423</v>
      </c>
      <c r="V1" s="32" t="s">
        <v>3424</v>
      </c>
      <c r="W1" s="32" t="s">
        <v>527</v>
      </c>
      <c r="X1" s="32" t="s">
        <v>3425</v>
      </c>
    </row>
    <row r="2" spans="1:24" x14ac:dyDescent="0.25">
      <c r="A2" s="48">
        <v>1</v>
      </c>
      <c r="B2" s="49" t="s">
        <v>3426</v>
      </c>
      <c r="C2" s="48" t="s">
        <v>3427</v>
      </c>
      <c r="D2" s="48"/>
      <c r="E2" s="50" t="s">
        <v>3428</v>
      </c>
      <c r="F2" s="50" t="s">
        <v>3429</v>
      </c>
      <c r="G2" s="48">
        <v>1</v>
      </c>
      <c r="H2" s="48">
        <v>2018</v>
      </c>
      <c r="I2" s="48" t="s">
        <v>3430</v>
      </c>
      <c r="J2" s="48"/>
      <c r="K2" s="48" t="s">
        <v>3431</v>
      </c>
      <c r="L2" s="48" t="s">
        <v>3432</v>
      </c>
      <c r="M2" s="48"/>
      <c r="N2" s="48" t="s">
        <v>3433</v>
      </c>
      <c r="O2" s="48">
        <v>1995</v>
      </c>
      <c r="P2" s="48">
        <v>3500</v>
      </c>
      <c r="Q2" s="48">
        <v>2583</v>
      </c>
      <c r="R2" s="48" t="s">
        <v>3434</v>
      </c>
      <c r="S2" s="51">
        <v>43340</v>
      </c>
      <c r="T2" s="51" t="s">
        <v>3435</v>
      </c>
      <c r="U2" s="48" t="s">
        <v>3436</v>
      </c>
      <c r="V2" s="48"/>
      <c r="W2" s="49" t="s">
        <v>3426</v>
      </c>
      <c r="X2" s="50" t="s">
        <v>3437</v>
      </c>
    </row>
    <row r="3" spans="1:24" x14ac:dyDescent="0.25">
      <c r="A3" s="48">
        <f t="shared" ref="A3:A66" si="0">IF(SUBTOTAL(103,E2),A2+1,A2)</f>
        <v>2</v>
      </c>
      <c r="B3" s="49" t="s">
        <v>3438</v>
      </c>
      <c r="C3" s="48" t="s">
        <v>3439</v>
      </c>
      <c r="D3" s="48"/>
      <c r="E3" s="50" t="s">
        <v>3428</v>
      </c>
      <c r="F3" s="50" t="s">
        <v>3429</v>
      </c>
      <c r="G3" s="48">
        <v>1</v>
      </c>
      <c r="H3" s="48">
        <v>2018</v>
      </c>
      <c r="I3" s="48" t="s">
        <v>3430</v>
      </c>
      <c r="J3" s="48"/>
      <c r="K3" s="48" t="s">
        <v>3440</v>
      </c>
      <c r="L3" s="48" t="s">
        <v>3441</v>
      </c>
      <c r="M3" s="48"/>
      <c r="N3" s="48" t="s">
        <v>3433</v>
      </c>
      <c r="O3" s="48">
        <v>1995</v>
      </c>
      <c r="P3" s="48">
        <v>3500</v>
      </c>
      <c r="Q3" s="48">
        <v>2583</v>
      </c>
      <c r="R3" s="48" t="s">
        <v>3442</v>
      </c>
      <c r="S3" s="51">
        <v>43340</v>
      </c>
      <c r="T3" s="51" t="s">
        <v>3435</v>
      </c>
      <c r="U3" s="48" t="s">
        <v>3436</v>
      </c>
      <c r="V3" s="48"/>
      <c r="W3" s="49" t="s">
        <v>3438</v>
      </c>
      <c r="X3" s="50" t="s">
        <v>3437</v>
      </c>
    </row>
    <row r="4" spans="1:24" x14ac:dyDescent="0.25">
      <c r="A4" s="48">
        <f t="shared" si="0"/>
        <v>3</v>
      </c>
      <c r="B4" s="48" t="s">
        <v>937</v>
      </c>
      <c r="C4" s="48" t="s">
        <v>3443</v>
      </c>
      <c r="D4" s="48" t="s">
        <v>3444</v>
      </c>
      <c r="E4" s="50" t="s">
        <v>3445</v>
      </c>
      <c r="F4" s="50" t="s">
        <v>3446</v>
      </c>
      <c r="G4" s="48" t="s">
        <v>3447</v>
      </c>
      <c r="H4" s="48">
        <v>1979</v>
      </c>
      <c r="I4" s="48" t="s">
        <v>1619</v>
      </c>
      <c r="J4" s="48" t="s">
        <v>3448</v>
      </c>
      <c r="K4" s="48" t="s">
        <v>3449</v>
      </c>
      <c r="L4" s="48" t="s">
        <v>3448</v>
      </c>
      <c r="M4" s="48"/>
      <c r="N4" s="48" t="s">
        <v>3448</v>
      </c>
      <c r="O4" s="48" t="s">
        <v>3448</v>
      </c>
      <c r="P4" s="48">
        <v>1700</v>
      </c>
      <c r="Q4" s="48" t="s">
        <v>3448</v>
      </c>
      <c r="R4" s="48" t="s">
        <v>3450</v>
      </c>
      <c r="S4" s="51">
        <v>43474</v>
      </c>
      <c r="T4" s="51" t="s">
        <v>3435</v>
      </c>
      <c r="U4" s="48" t="s">
        <v>3436</v>
      </c>
      <c r="V4" s="48"/>
      <c r="W4" s="48" t="s">
        <v>937</v>
      </c>
      <c r="X4" s="50" t="s">
        <v>3451</v>
      </c>
    </row>
    <row r="5" spans="1:24" x14ac:dyDescent="0.25">
      <c r="A5" s="48">
        <f t="shared" si="0"/>
        <v>4</v>
      </c>
      <c r="B5" s="48" t="s">
        <v>955</v>
      </c>
      <c r="C5" s="48" t="s">
        <v>3452</v>
      </c>
      <c r="D5" s="48" t="s">
        <v>3453</v>
      </c>
      <c r="E5" s="50" t="s">
        <v>3445</v>
      </c>
      <c r="F5" s="50" t="s">
        <v>3446</v>
      </c>
      <c r="G5" s="48" t="s">
        <v>3447</v>
      </c>
      <c r="H5" s="48">
        <v>1980</v>
      </c>
      <c r="I5" s="48" t="s">
        <v>1619</v>
      </c>
      <c r="J5" s="48" t="s">
        <v>3448</v>
      </c>
      <c r="K5" s="48" t="s">
        <v>3454</v>
      </c>
      <c r="L5" s="48" t="s">
        <v>3448</v>
      </c>
      <c r="M5" s="48"/>
      <c r="N5" s="48" t="s">
        <v>3448</v>
      </c>
      <c r="O5" s="48" t="s">
        <v>3448</v>
      </c>
      <c r="P5" s="48">
        <v>1700</v>
      </c>
      <c r="Q5" s="48" t="s">
        <v>3448</v>
      </c>
      <c r="R5" s="48" t="s">
        <v>3455</v>
      </c>
      <c r="S5" s="51">
        <v>43474</v>
      </c>
      <c r="T5" s="51" t="s">
        <v>3435</v>
      </c>
      <c r="U5" s="48" t="s">
        <v>3436</v>
      </c>
      <c r="V5" s="48"/>
      <c r="W5" s="48" t="s">
        <v>955</v>
      </c>
      <c r="X5" s="50" t="s">
        <v>3451</v>
      </c>
    </row>
    <row r="6" spans="1:24" x14ac:dyDescent="0.25">
      <c r="A6" s="48">
        <f t="shared" si="0"/>
        <v>5</v>
      </c>
      <c r="B6" s="48" t="s">
        <v>943</v>
      </c>
      <c r="C6" s="48" t="s">
        <v>3456</v>
      </c>
      <c r="D6" s="48" t="s">
        <v>3457</v>
      </c>
      <c r="E6" s="50" t="s">
        <v>3458</v>
      </c>
      <c r="F6" s="50" t="s">
        <v>3446</v>
      </c>
      <c r="G6" s="48" t="s">
        <v>3447</v>
      </c>
      <c r="H6" s="48">
        <v>1988</v>
      </c>
      <c r="I6" s="48" t="s">
        <v>1619</v>
      </c>
      <c r="J6" s="48" t="s">
        <v>3448</v>
      </c>
      <c r="K6" s="48" t="s">
        <v>3459</v>
      </c>
      <c r="L6" s="48" t="s">
        <v>3448</v>
      </c>
      <c r="M6" s="48"/>
      <c r="N6" s="48" t="s">
        <v>3448</v>
      </c>
      <c r="O6" s="48" t="s">
        <v>3448</v>
      </c>
      <c r="P6" s="48">
        <v>1700</v>
      </c>
      <c r="Q6" s="48" t="s">
        <v>3448</v>
      </c>
      <c r="R6" s="48" t="s">
        <v>3460</v>
      </c>
      <c r="S6" s="51">
        <v>43474</v>
      </c>
      <c r="T6" s="51" t="s">
        <v>3435</v>
      </c>
      <c r="U6" s="48" t="s">
        <v>3436</v>
      </c>
      <c r="V6" s="48"/>
      <c r="W6" s="48" t="s">
        <v>943</v>
      </c>
      <c r="X6" s="50" t="s">
        <v>3451</v>
      </c>
    </row>
    <row r="7" spans="1:24" x14ac:dyDescent="0.25">
      <c r="A7" s="48">
        <f t="shared" si="0"/>
        <v>6</v>
      </c>
      <c r="B7" s="48" t="s">
        <v>949</v>
      </c>
      <c r="C7" s="48" t="s">
        <v>3461</v>
      </c>
      <c r="D7" s="48" t="s">
        <v>3462</v>
      </c>
      <c r="E7" s="50" t="s">
        <v>3458</v>
      </c>
      <c r="F7" s="50" t="s">
        <v>3446</v>
      </c>
      <c r="G7" s="48" t="s">
        <v>3447</v>
      </c>
      <c r="H7" s="48">
        <v>1990</v>
      </c>
      <c r="I7" s="48" t="s">
        <v>1619</v>
      </c>
      <c r="J7" s="48" t="s">
        <v>3448</v>
      </c>
      <c r="K7" s="48" t="s">
        <v>3463</v>
      </c>
      <c r="L7" s="48" t="s">
        <v>3448</v>
      </c>
      <c r="M7" s="48"/>
      <c r="N7" s="48" t="s">
        <v>3448</v>
      </c>
      <c r="O7" s="48" t="s">
        <v>3448</v>
      </c>
      <c r="P7" s="48">
        <v>1700</v>
      </c>
      <c r="Q7" s="48" t="s">
        <v>3448</v>
      </c>
      <c r="R7" s="48" t="s">
        <v>3464</v>
      </c>
      <c r="S7" s="51">
        <v>43474</v>
      </c>
      <c r="T7" s="51" t="s">
        <v>3435</v>
      </c>
      <c r="U7" s="48" t="s">
        <v>3436</v>
      </c>
      <c r="V7" s="48"/>
      <c r="W7" s="48" t="s">
        <v>949</v>
      </c>
      <c r="X7" s="50" t="s">
        <v>3451</v>
      </c>
    </row>
    <row r="8" spans="1:24" x14ac:dyDescent="0.25">
      <c r="A8" s="48">
        <f t="shared" si="0"/>
        <v>7</v>
      </c>
      <c r="B8" s="48" t="s">
        <v>3465</v>
      </c>
      <c r="C8" s="53" t="s">
        <v>3466</v>
      </c>
      <c r="D8" s="53" t="s">
        <v>3467</v>
      </c>
      <c r="E8" s="54" t="s">
        <v>3468</v>
      </c>
      <c r="F8" s="50" t="s">
        <v>3469</v>
      </c>
      <c r="G8" s="53">
        <v>1</v>
      </c>
      <c r="H8" s="55">
        <v>2013</v>
      </c>
      <c r="I8" s="48" t="s">
        <v>3430</v>
      </c>
      <c r="J8" s="48">
        <v>200</v>
      </c>
      <c r="K8" s="48" t="s">
        <v>3470</v>
      </c>
      <c r="L8" s="48"/>
      <c r="M8" s="48"/>
      <c r="N8" s="48" t="s">
        <v>3433</v>
      </c>
      <c r="O8" s="48">
        <v>11150</v>
      </c>
      <c r="P8" s="48">
        <v>17200</v>
      </c>
      <c r="Q8" s="48">
        <v>17200</v>
      </c>
      <c r="R8" s="48" t="s">
        <v>3471</v>
      </c>
      <c r="S8" s="51">
        <v>43412</v>
      </c>
      <c r="T8" s="51" t="s">
        <v>3435</v>
      </c>
      <c r="U8" s="48" t="s">
        <v>3436</v>
      </c>
      <c r="V8" s="48"/>
      <c r="W8" s="48" t="s">
        <v>3465</v>
      </c>
      <c r="X8" s="50" t="s">
        <v>3437</v>
      </c>
    </row>
    <row r="9" spans="1:24" x14ac:dyDescent="0.25">
      <c r="A9" s="48">
        <f t="shared" si="0"/>
        <v>8</v>
      </c>
      <c r="B9" s="48" t="s">
        <v>3472</v>
      </c>
      <c r="C9" s="55" t="s">
        <v>3473</v>
      </c>
      <c r="D9" s="55" t="s">
        <v>3474</v>
      </c>
      <c r="E9" s="56" t="s">
        <v>3475</v>
      </c>
      <c r="F9" s="50" t="s">
        <v>3469</v>
      </c>
      <c r="G9" s="48">
        <v>1</v>
      </c>
      <c r="H9" s="55">
        <v>2012</v>
      </c>
      <c r="I9" s="48" t="s">
        <v>3430</v>
      </c>
      <c r="J9" s="48">
        <v>200</v>
      </c>
      <c r="K9" s="48" t="s">
        <v>3476</v>
      </c>
      <c r="L9" s="48"/>
      <c r="M9" s="48"/>
      <c r="N9" s="48" t="s">
        <v>3477</v>
      </c>
      <c r="O9" s="48">
        <v>11150</v>
      </c>
      <c r="P9" s="48">
        <v>18000</v>
      </c>
      <c r="Q9" s="48">
        <v>7800</v>
      </c>
      <c r="R9" s="57" t="s">
        <v>3478</v>
      </c>
      <c r="S9" s="58">
        <v>43412</v>
      </c>
      <c r="T9" s="51" t="s">
        <v>3435</v>
      </c>
      <c r="U9" s="48" t="s">
        <v>3436</v>
      </c>
      <c r="V9" s="48"/>
      <c r="W9" s="48" t="s">
        <v>3472</v>
      </c>
      <c r="X9" s="50" t="s">
        <v>3437</v>
      </c>
    </row>
    <row r="10" spans="1:24" x14ac:dyDescent="0.25">
      <c r="A10" s="48">
        <f t="shared" si="0"/>
        <v>9</v>
      </c>
      <c r="B10" s="48" t="s">
        <v>3479</v>
      </c>
      <c r="C10" s="53" t="s">
        <v>3480</v>
      </c>
      <c r="D10" s="53" t="s">
        <v>3481</v>
      </c>
      <c r="E10" s="54" t="s">
        <v>3482</v>
      </c>
      <c r="F10" s="50" t="s">
        <v>3429</v>
      </c>
      <c r="G10" s="48">
        <v>1</v>
      </c>
      <c r="H10" s="48">
        <v>2013</v>
      </c>
      <c r="I10" s="48" t="s">
        <v>3430</v>
      </c>
      <c r="J10" s="48">
        <v>350</v>
      </c>
      <c r="K10" s="48" t="s">
        <v>3483</v>
      </c>
      <c r="L10" s="48"/>
      <c r="M10" s="48"/>
      <c r="N10" s="48" t="s">
        <v>3433</v>
      </c>
      <c r="O10" s="48">
        <v>6692</v>
      </c>
      <c r="P10" s="48">
        <v>15500</v>
      </c>
      <c r="Q10" s="48">
        <v>6125</v>
      </c>
      <c r="R10" s="57" t="s">
        <v>3484</v>
      </c>
      <c r="S10" s="58">
        <v>43413</v>
      </c>
      <c r="T10" s="51" t="s">
        <v>3435</v>
      </c>
      <c r="U10" s="48" t="s">
        <v>3436</v>
      </c>
      <c r="V10" s="48"/>
      <c r="W10" s="48" t="s">
        <v>3479</v>
      </c>
      <c r="X10" s="50" t="s">
        <v>3437</v>
      </c>
    </row>
    <row r="11" spans="1:24" x14ac:dyDescent="0.25">
      <c r="A11" s="48">
        <f t="shared" si="0"/>
        <v>10</v>
      </c>
      <c r="B11" s="48" t="s">
        <v>715</v>
      </c>
      <c r="C11" s="48" t="s">
        <v>3485</v>
      </c>
      <c r="D11" s="48" t="s">
        <v>3486</v>
      </c>
      <c r="E11" s="50" t="s">
        <v>3487</v>
      </c>
      <c r="F11" s="50" t="s">
        <v>3488</v>
      </c>
      <c r="G11" s="48">
        <v>1</v>
      </c>
      <c r="H11" s="48">
        <v>2008</v>
      </c>
      <c r="I11" s="48" t="s">
        <v>3430</v>
      </c>
      <c r="J11" s="48">
        <v>200</v>
      </c>
      <c r="K11" s="48" t="s">
        <v>3489</v>
      </c>
      <c r="L11" s="48"/>
      <c r="M11" s="48"/>
      <c r="N11" s="48" t="s">
        <v>3477</v>
      </c>
      <c r="O11" s="48">
        <v>11150</v>
      </c>
      <c r="P11" s="48">
        <v>18000</v>
      </c>
      <c r="Q11" s="48">
        <v>8000</v>
      </c>
      <c r="R11" s="57" t="s">
        <v>3490</v>
      </c>
      <c r="S11" s="58">
        <v>43413</v>
      </c>
      <c r="T11" s="51" t="s">
        <v>3435</v>
      </c>
      <c r="U11" s="48" t="s">
        <v>3436</v>
      </c>
      <c r="V11" s="48"/>
      <c r="W11" s="48" t="s">
        <v>715</v>
      </c>
      <c r="X11" s="50" t="s">
        <v>3437</v>
      </c>
    </row>
    <row r="12" spans="1:24" x14ac:dyDescent="0.25">
      <c r="A12" s="48">
        <f t="shared" si="0"/>
        <v>11</v>
      </c>
      <c r="B12" s="48" t="s">
        <v>727</v>
      </c>
      <c r="C12" s="48" t="s">
        <v>3491</v>
      </c>
      <c r="D12" s="48" t="s">
        <v>3492</v>
      </c>
      <c r="E12" s="50" t="s">
        <v>3493</v>
      </c>
      <c r="F12" s="50" t="s">
        <v>3494</v>
      </c>
      <c r="G12" s="48">
        <v>1</v>
      </c>
      <c r="H12" s="48">
        <v>2005</v>
      </c>
      <c r="I12" s="48" t="s">
        <v>3495</v>
      </c>
      <c r="J12" s="48">
        <v>70</v>
      </c>
      <c r="K12" s="48" t="s">
        <v>3496</v>
      </c>
      <c r="L12" s="48" t="s">
        <v>3497</v>
      </c>
      <c r="M12" s="48"/>
      <c r="N12" s="48" t="s">
        <v>3477</v>
      </c>
      <c r="O12" s="48">
        <v>2890</v>
      </c>
      <c r="P12" s="48">
        <v>3500</v>
      </c>
      <c r="Q12" s="48">
        <v>2128</v>
      </c>
      <c r="R12" s="48" t="s">
        <v>3498</v>
      </c>
      <c r="S12" s="51">
        <v>43413</v>
      </c>
      <c r="T12" s="51" t="s">
        <v>3435</v>
      </c>
      <c r="U12" s="48" t="s">
        <v>3436</v>
      </c>
      <c r="V12" s="48"/>
      <c r="W12" s="48" t="s">
        <v>727</v>
      </c>
      <c r="X12" s="50" t="s">
        <v>3437</v>
      </c>
    </row>
    <row r="13" spans="1:24" x14ac:dyDescent="0.25">
      <c r="A13" s="48">
        <f t="shared" si="0"/>
        <v>12</v>
      </c>
      <c r="B13" s="48" t="s">
        <v>733</v>
      </c>
      <c r="C13" s="48" t="s">
        <v>3499</v>
      </c>
      <c r="D13" s="48" t="s">
        <v>3500</v>
      </c>
      <c r="E13" s="50" t="s">
        <v>3501</v>
      </c>
      <c r="F13" s="50" t="s">
        <v>3429</v>
      </c>
      <c r="G13" s="48">
        <v>2</v>
      </c>
      <c r="H13" s="48">
        <v>2008</v>
      </c>
      <c r="I13" s="48" t="s">
        <v>3430</v>
      </c>
      <c r="J13" s="48">
        <v>105</v>
      </c>
      <c r="K13" s="48" t="s">
        <v>3502</v>
      </c>
      <c r="L13" s="48" t="s">
        <v>3503</v>
      </c>
      <c r="M13" s="48"/>
      <c r="N13" s="48" t="s">
        <v>3433</v>
      </c>
      <c r="O13" s="48">
        <v>4750</v>
      </c>
      <c r="P13" s="48">
        <v>7200</v>
      </c>
      <c r="Q13" s="48">
        <v>2000</v>
      </c>
      <c r="R13" s="48" t="s">
        <v>3504</v>
      </c>
      <c r="S13" s="51">
        <v>43413</v>
      </c>
      <c r="T13" s="51" t="s">
        <v>3435</v>
      </c>
      <c r="U13" s="48" t="s">
        <v>3436</v>
      </c>
      <c r="V13" s="48"/>
      <c r="W13" s="48" t="s">
        <v>733</v>
      </c>
      <c r="X13" s="50" t="s">
        <v>3437</v>
      </c>
    </row>
    <row r="14" spans="1:24" x14ac:dyDescent="0.25">
      <c r="A14" s="48">
        <f t="shared" si="0"/>
        <v>13</v>
      </c>
      <c r="B14" s="48" t="s">
        <v>750</v>
      </c>
      <c r="C14" s="48" t="s">
        <v>3505</v>
      </c>
      <c r="D14" s="48" t="s">
        <v>3506</v>
      </c>
      <c r="E14" s="50" t="s">
        <v>3507</v>
      </c>
      <c r="F14" s="50" t="s">
        <v>3488</v>
      </c>
      <c r="G14" s="48">
        <v>1</v>
      </c>
      <c r="H14" s="48">
        <v>1992</v>
      </c>
      <c r="I14" s="48" t="s">
        <v>3430</v>
      </c>
      <c r="J14" s="48">
        <v>350</v>
      </c>
      <c r="K14" s="48" t="s">
        <v>3508</v>
      </c>
      <c r="L14" s="48" t="s">
        <v>3509</v>
      </c>
      <c r="M14" s="48"/>
      <c r="N14" s="48" t="s">
        <v>3510</v>
      </c>
      <c r="O14" s="48">
        <v>10850</v>
      </c>
      <c r="P14" s="48">
        <v>19150</v>
      </c>
      <c r="Q14" s="48">
        <v>7400</v>
      </c>
      <c r="R14" s="48" t="s">
        <v>3511</v>
      </c>
      <c r="S14" s="51">
        <v>43413</v>
      </c>
      <c r="T14" s="51" t="s">
        <v>3435</v>
      </c>
      <c r="U14" s="48" t="s">
        <v>3436</v>
      </c>
      <c r="V14" s="48"/>
      <c r="W14" s="48" t="s">
        <v>750</v>
      </c>
      <c r="X14" s="50" t="s">
        <v>3437</v>
      </c>
    </row>
    <row r="15" spans="1:24" x14ac:dyDescent="0.25">
      <c r="A15" s="48">
        <f t="shared" si="0"/>
        <v>14</v>
      </c>
      <c r="B15" s="48" t="s">
        <v>698</v>
      </c>
      <c r="C15" s="48" t="s">
        <v>3512</v>
      </c>
      <c r="D15" s="48" t="s">
        <v>3513</v>
      </c>
      <c r="E15" s="50" t="s">
        <v>3475</v>
      </c>
      <c r="F15" s="50" t="s">
        <v>3469</v>
      </c>
      <c r="G15" s="48">
        <v>1</v>
      </c>
      <c r="H15" s="48">
        <v>2007</v>
      </c>
      <c r="I15" s="48" t="s">
        <v>3430</v>
      </c>
      <c r="J15" s="48">
        <v>200</v>
      </c>
      <c r="K15" s="48" t="s">
        <v>3514</v>
      </c>
      <c r="L15" s="48" t="s">
        <v>3515</v>
      </c>
      <c r="M15" s="48"/>
      <c r="N15" s="48" t="s">
        <v>3477</v>
      </c>
      <c r="O15" s="48">
        <v>11150</v>
      </c>
      <c r="P15" s="48">
        <v>18200</v>
      </c>
      <c r="Q15" s="48">
        <v>6600</v>
      </c>
      <c r="R15" s="57" t="s">
        <v>3516</v>
      </c>
      <c r="S15" s="58">
        <v>43413</v>
      </c>
      <c r="T15" s="51" t="s">
        <v>3435</v>
      </c>
      <c r="U15" s="48" t="s">
        <v>3436</v>
      </c>
      <c r="V15" s="48"/>
      <c r="W15" s="48" t="s">
        <v>698</v>
      </c>
      <c r="X15" s="50" t="s">
        <v>3437</v>
      </c>
    </row>
    <row r="16" spans="1:24" x14ac:dyDescent="0.25">
      <c r="A16" s="48">
        <f t="shared" si="0"/>
        <v>15</v>
      </c>
      <c r="B16" s="48" t="s">
        <v>3517</v>
      </c>
      <c r="C16" s="53" t="s">
        <v>3518</v>
      </c>
      <c r="D16" s="53" t="s">
        <v>3519</v>
      </c>
      <c r="E16" s="54" t="s">
        <v>3520</v>
      </c>
      <c r="F16" s="50" t="s">
        <v>3429</v>
      </c>
      <c r="G16" s="53">
        <v>1</v>
      </c>
      <c r="H16" s="53">
        <v>2013</v>
      </c>
      <c r="I16" s="48" t="s">
        <v>3430</v>
      </c>
      <c r="J16" s="48">
        <v>250</v>
      </c>
      <c r="K16" s="48" t="s">
        <v>3521</v>
      </c>
      <c r="L16" s="48"/>
      <c r="M16" s="48"/>
      <c r="N16" s="48" t="s">
        <v>3433</v>
      </c>
      <c r="O16" s="48">
        <v>4750</v>
      </c>
      <c r="P16" s="48">
        <v>10100</v>
      </c>
      <c r="Q16" s="48">
        <v>4800</v>
      </c>
      <c r="R16" s="48" t="s">
        <v>3522</v>
      </c>
      <c r="S16" s="51">
        <v>43413</v>
      </c>
      <c r="T16" s="51" t="s">
        <v>3435</v>
      </c>
      <c r="U16" s="48" t="s">
        <v>3436</v>
      </c>
      <c r="V16" s="48"/>
      <c r="W16" s="48" t="s">
        <v>3517</v>
      </c>
      <c r="X16" s="50" t="s">
        <v>3437</v>
      </c>
    </row>
    <row r="17" spans="1:24" x14ac:dyDescent="0.25">
      <c r="A17" s="48">
        <f t="shared" si="0"/>
        <v>16</v>
      </c>
      <c r="B17" s="48" t="s">
        <v>3523</v>
      </c>
      <c r="C17" s="55" t="s">
        <v>3524</v>
      </c>
      <c r="D17" s="55" t="s">
        <v>3525</v>
      </c>
      <c r="E17" s="56" t="s">
        <v>3526</v>
      </c>
      <c r="F17" s="50" t="s">
        <v>3527</v>
      </c>
      <c r="G17" s="48">
        <v>1</v>
      </c>
      <c r="H17" s="55">
        <v>2008</v>
      </c>
      <c r="I17" s="48" t="s">
        <v>3495</v>
      </c>
      <c r="J17" s="48">
        <v>70</v>
      </c>
      <c r="K17" s="48" t="s">
        <v>3528</v>
      </c>
      <c r="L17" s="48" t="s">
        <v>3529</v>
      </c>
      <c r="M17" s="48"/>
      <c r="N17" s="48" t="s">
        <v>3477</v>
      </c>
      <c r="O17" s="48">
        <v>2464</v>
      </c>
      <c r="P17" s="48">
        <v>3080</v>
      </c>
      <c r="Q17" s="48">
        <v>2230</v>
      </c>
      <c r="R17" s="57" t="s">
        <v>3530</v>
      </c>
      <c r="S17" s="58">
        <v>43413</v>
      </c>
      <c r="T17" s="51" t="s">
        <v>3435</v>
      </c>
      <c r="U17" s="48" t="s">
        <v>3436</v>
      </c>
      <c r="V17" s="48"/>
      <c r="W17" s="48" t="s">
        <v>3523</v>
      </c>
      <c r="X17" s="50" t="s">
        <v>3437</v>
      </c>
    </row>
    <row r="18" spans="1:24" x14ac:dyDescent="0.25">
      <c r="A18" s="48">
        <f t="shared" si="0"/>
        <v>17</v>
      </c>
      <c r="B18" s="48" t="s">
        <v>657</v>
      </c>
      <c r="C18" s="48" t="s">
        <v>3531</v>
      </c>
      <c r="D18" s="48" t="s">
        <v>3532</v>
      </c>
      <c r="E18" s="50" t="s">
        <v>3533</v>
      </c>
      <c r="F18" s="50" t="s">
        <v>3429</v>
      </c>
      <c r="G18" s="48">
        <v>1</v>
      </c>
      <c r="H18" s="48">
        <v>2011</v>
      </c>
      <c r="I18" s="48" t="s">
        <v>3495</v>
      </c>
      <c r="J18" s="48">
        <v>70</v>
      </c>
      <c r="K18" s="48" t="s">
        <v>3534</v>
      </c>
      <c r="L18" s="48" t="s">
        <v>3535</v>
      </c>
      <c r="M18" s="48"/>
      <c r="N18" s="48" t="s">
        <v>3433</v>
      </c>
      <c r="O18" s="48">
        <v>2890</v>
      </c>
      <c r="P18" s="48">
        <v>3500</v>
      </c>
      <c r="Q18" s="48">
        <v>2132</v>
      </c>
      <c r="R18" s="48" t="s">
        <v>3536</v>
      </c>
      <c r="S18" s="51">
        <v>43413</v>
      </c>
      <c r="T18" s="51" t="s">
        <v>3435</v>
      </c>
      <c r="U18" s="48" t="s">
        <v>3436</v>
      </c>
      <c r="V18" s="48"/>
      <c r="W18" s="48" t="s">
        <v>657</v>
      </c>
      <c r="X18" s="50" t="s">
        <v>3437</v>
      </c>
    </row>
    <row r="19" spans="1:24" ht="31.5" x14ac:dyDescent="0.25">
      <c r="A19" s="48">
        <f t="shared" si="0"/>
        <v>18</v>
      </c>
      <c r="B19" s="48" t="s">
        <v>2257</v>
      </c>
      <c r="C19" s="48" t="s">
        <v>3537</v>
      </c>
      <c r="D19" s="48" t="s">
        <v>3538</v>
      </c>
      <c r="E19" s="50" t="s">
        <v>3539</v>
      </c>
      <c r="F19" s="50" t="s">
        <v>3446</v>
      </c>
      <c r="G19" s="48">
        <v>1</v>
      </c>
      <c r="H19" s="48">
        <v>1989</v>
      </c>
      <c r="I19" s="48" t="s">
        <v>1619</v>
      </c>
      <c r="J19" s="48" t="s">
        <v>3448</v>
      </c>
      <c r="K19" s="59" t="s">
        <v>3540</v>
      </c>
      <c r="L19" s="48"/>
      <c r="M19" s="48"/>
      <c r="N19" s="48" t="s">
        <v>3541</v>
      </c>
      <c r="O19" s="48"/>
      <c r="P19" s="48">
        <v>500</v>
      </c>
      <c r="Q19" s="48"/>
      <c r="R19" s="48" t="s">
        <v>3542</v>
      </c>
      <c r="S19" s="51">
        <v>43474</v>
      </c>
      <c r="T19" s="51" t="s">
        <v>3435</v>
      </c>
      <c r="U19" s="48" t="s">
        <v>3436</v>
      </c>
      <c r="V19" s="48"/>
      <c r="W19" s="48" t="s">
        <v>2257</v>
      </c>
      <c r="X19" s="50" t="s">
        <v>3437</v>
      </c>
    </row>
    <row r="20" spans="1:24" ht="31.5" x14ac:dyDescent="0.25">
      <c r="A20" s="48">
        <f t="shared" si="0"/>
        <v>19</v>
      </c>
      <c r="B20" s="48" t="s">
        <v>2251</v>
      </c>
      <c r="C20" s="48" t="s">
        <v>3543</v>
      </c>
      <c r="D20" s="48" t="s">
        <v>3544</v>
      </c>
      <c r="E20" s="50" t="s">
        <v>3539</v>
      </c>
      <c r="F20" s="50" t="s">
        <v>3446</v>
      </c>
      <c r="G20" s="48">
        <v>1</v>
      </c>
      <c r="H20" s="48">
        <v>1989</v>
      </c>
      <c r="I20" s="48" t="s">
        <v>1619</v>
      </c>
      <c r="J20" s="48" t="s">
        <v>3448</v>
      </c>
      <c r="K20" s="59" t="s">
        <v>3545</v>
      </c>
      <c r="L20" s="48"/>
      <c r="M20" s="48"/>
      <c r="N20" s="48" t="s">
        <v>3541</v>
      </c>
      <c r="O20" s="48"/>
      <c r="P20" s="48">
        <v>500</v>
      </c>
      <c r="Q20" s="48"/>
      <c r="R20" s="48" t="s">
        <v>3546</v>
      </c>
      <c r="S20" s="51">
        <v>43474</v>
      </c>
      <c r="T20" s="51" t="s">
        <v>3435</v>
      </c>
      <c r="U20" s="48" t="s">
        <v>3436</v>
      </c>
      <c r="V20" s="48"/>
      <c r="W20" s="48" t="s">
        <v>2251</v>
      </c>
      <c r="X20" s="50" t="s">
        <v>3437</v>
      </c>
    </row>
    <row r="21" spans="1:24" ht="31.5" x14ac:dyDescent="0.25">
      <c r="A21" s="48">
        <f t="shared" si="0"/>
        <v>20</v>
      </c>
      <c r="B21" s="48" t="s">
        <v>2245</v>
      </c>
      <c r="C21" s="48" t="s">
        <v>3547</v>
      </c>
      <c r="D21" s="48" t="s">
        <v>3548</v>
      </c>
      <c r="E21" s="50" t="s">
        <v>3539</v>
      </c>
      <c r="F21" s="50" t="s">
        <v>3446</v>
      </c>
      <c r="G21" s="48">
        <v>1</v>
      </c>
      <c r="H21" s="48">
        <v>1989</v>
      </c>
      <c r="I21" s="48" t="s">
        <v>1619</v>
      </c>
      <c r="J21" s="48" t="s">
        <v>3448</v>
      </c>
      <c r="K21" s="59" t="s">
        <v>3549</v>
      </c>
      <c r="L21" s="48"/>
      <c r="M21" s="48"/>
      <c r="N21" s="48" t="s">
        <v>3541</v>
      </c>
      <c r="O21" s="48"/>
      <c r="P21" s="48">
        <v>500</v>
      </c>
      <c r="Q21" s="48"/>
      <c r="R21" s="48" t="s">
        <v>3550</v>
      </c>
      <c r="S21" s="51">
        <v>43474</v>
      </c>
      <c r="T21" s="51" t="s">
        <v>3435</v>
      </c>
      <c r="U21" s="48" t="s">
        <v>3436</v>
      </c>
      <c r="V21" s="48"/>
      <c r="W21" s="48" t="s">
        <v>2245</v>
      </c>
      <c r="X21" s="50" t="s">
        <v>3437</v>
      </c>
    </row>
    <row r="22" spans="1:24" x14ac:dyDescent="0.25">
      <c r="A22" s="48">
        <f t="shared" si="0"/>
        <v>21</v>
      </c>
      <c r="B22" s="48" t="s">
        <v>3551</v>
      </c>
      <c r="C22" s="48" t="s">
        <v>3552</v>
      </c>
      <c r="D22" s="48"/>
      <c r="E22" s="50" t="s">
        <v>3533</v>
      </c>
      <c r="F22" s="50" t="s">
        <v>3553</v>
      </c>
      <c r="G22" s="48" t="s">
        <v>3447</v>
      </c>
      <c r="H22" s="48">
        <v>2005</v>
      </c>
      <c r="I22" s="48" t="s">
        <v>3495</v>
      </c>
      <c r="J22" s="48">
        <v>70</v>
      </c>
      <c r="K22" s="48" t="s">
        <v>3554</v>
      </c>
      <c r="L22" s="48" t="s">
        <v>3555</v>
      </c>
      <c r="M22" s="48"/>
      <c r="N22" s="48" t="s">
        <v>3556</v>
      </c>
      <c r="O22" s="48">
        <v>2890</v>
      </c>
      <c r="P22" s="48">
        <v>3500</v>
      </c>
      <c r="Q22" s="48">
        <v>1918</v>
      </c>
      <c r="R22" s="48" t="s">
        <v>3557</v>
      </c>
      <c r="S22" s="51">
        <v>43445</v>
      </c>
      <c r="T22" s="51" t="s">
        <v>3558</v>
      </c>
      <c r="U22" s="48" t="s">
        <v>3559</v>
      </c>
      <c r="V22" s="48"/>
      <c r="W22" s="48" t="s">
        <v>3551</v>
      </c>
      <c r="X22" s="50" t="s">
        <v>3451</v>
      </c>
    </row>
    <row r="23" spans="1:24" x14ac:dyDescent="0.25">
      <c r="A23" s="48">
        <f t="shared" si="0"/>
        <v>22</v>
      </c>
      <c r="B23" s="48" t="s">
        <v>918</v>
      </c>
      <c r="C23" s="48" t="s">
        <v>3560</v>
      </c>
      <c r="D23" s="48" t="s">
        <v>3561</v>
      </c>
      <c r="E23" s="50" t="s">
        <v>3562</v>
      </c>
      <c r="F23" s="50" t="s">
        <v>3563</v>
      </c>
      <c r="G23" s="48" t="s">
        <v>3447</v>
      </c>
      <c r="H23" s="48">
        <v>1979</v>
      </c>
      <c r="I23" s="48" t="s">
        <v>3430</v>
      </c>
      <c r="J23" s="48" t="s">
        <v>3448</v>
      </c>
      <c r="K23" s="48" t="s">
        <v>3564</v>
      </c>
      <c r="L23" s="48" t="s">
        <v>3448</v>
      </c>
      <c r="M23" s="48">
        <v>2213666</v>
      </c>
      <c r="N23" s="48" t="s">
        <v>3448</v>
      </c>
      <c r="O23" s="48">
        <v>4150</v>
      </c>
      <c r="P23" s="48">
        <v>2610</v>
      </c>
      <c r="Q23" s="48" t="s">
        <v>3448</v>
      </c>
      <c r="R23" s="48" t="s">
        <v>3565</v>
      </c>
      <c r="S23" s="51">
        <v>43474</v>
      </c>
      <c r="T23" s="51" t="s">
        <v>3435</v>
      </c>
      <c r="U23" s="48" t="s">
        <v>3436</v>
      </c>
      <c r="V23" s="48"/>
      <c r="W23" s="48" t="s">
        <v>918</v>
      </c>
      <c r="X23" s="50" t="s">
        <v>3451</v>
      </c>
    </row>
    <row r="24" spans="1:24" x14ac:dyDescent="0.25">
      <c r="A24" s="48">
        <f t="shared" si="0"/>
        <v>23</v>
      </c>
      <c r="B24" s="48" t="s">
        <v>925</v>
      </c>
      <c r="C24" s="48" t="s">
        <v>3566</v>
      </c>
      <c r="D24" s="48" t="s">
        <v>3567</v>
      </c>
      <c r="E24" s="50" t="s">
        <v>3568</v>
      </c>
      <c r="F24" s="50" t="s">
        <v>3563</v>
      </c>
      <c r="G24" s="48" t="s">
        <v>3447</v>
      </c>
      <c r="H24" s="48">
        <v>1988</v>
      </c>
      <c r="I24" s="48" t="s">
        <v>3430</v>
      </c>
      <c r="J24" s="48" t="s">
        <v>3448</v>
      </c>
      <c r="K24" s="48" t="s">
        <v>3569</v>
      </c>
      <c r="L24" s="48" t="s">
        <v>3448</v>
      </c>
      <c r="M24" s="48">
        <v>2497976</v>
      </c>
      <c r="N24" s="48" t="s">
        <v>3448</v>
      </c>
      <c r="O24" s="48">
        <v>4150</v>
      </c>
      <c r="P24" s="48">
        <v>2900</v>
      </c>
      <c r="Q24" s="48" t="s">
        <v>3448</v>
      </c>
      <c r="R24" s="48" t="s">
        <v>3570</v>
      </c>
      <c r="S24" s="51">
        <v>43474</v>
      </c>
      <c r="T24" s="51" t="s">
        <v>3435</v>
      </c>
      <c r="U24" s="48" t="s">
        <v>3436</v>
      </c>
      <c r="V24" s="48"/>
      <c r="W24" s="48" t="s">
        <v>925</v>
      </c>
      <c r="X24" s="50" t="s">
        <v>3451</v>
      </c>
    </row>
    <row r="25" spans="1:24" x14ac:dyDescent="0.25">
      <c r="A25" s="48">
        <f t="shared" si="0"/>
        <v>24</v>
      </c>
      <c r="B25" s="48" t="s">
        <v>993</v>
      </c>
      <c r="C25" s="48" t="s">
        <v>3571</v>
      </c>
      <c r="D25" s="48" t="s">
        <v>3572</v>
      </c>
      <c r="E25" s="50" t="s">
        <v>3573</v>
      </c>
      <c r="F25" s="50" t="s">
        <v>3574</v>
      </c>
      <c r="G25" s="48" t="s">
        <v>3447</v>
      </c>
      <c r="H25" s="48">
        <v>1988</v>
      </c>
      <c r="I25" s="48" t="s">
        <v>3430</v>
      </c>
      <c r="J25" s="48" t="s">
        <v>3448</v>
      </c>
      <c r="K25" s="48" t="s">
        <v>3575</v>
      </c>
      <c r="L25" s="48" t="s">
        <v>3448</v>
      </c>
      <c r="M25" s="48">
        <v>1144599</v>
      </c>
      <c r="N25" s="48" t="s">
        <v>3448</v>
      </c>
      <c r="O25" s="48">
        <v>2080</v>
      </c>
      <c r="P25" s="48">
        <v>1765</v>
      </c>
      <c r="Q25" s="48" t="s">
        <v>3448</v>
      </c>
      <c r="R25" s="48" t="s">
        <v>3576</v>
      </c>
      <c r="S25" s="51">
        <v>43474</v>
      </c>
      <c r="T25" s="51" t="s">
        <v>3435</v>
      </c>
      <c r="U25" s="48" t="s">
        <v>3436</v>
      </c>
      <c r="V25" s="48"/>
      <c r="W25" s="48" t="s">
        <v>993</v>
      </c>
      <c r="X25" s="50" t="s">
        <v>3451</v>
      </c>
    </row>
    <row r="26" spans="1:24" x14ac:dyDescent="0.25">
      <c r="A26" s="48">
        <f t="shared" si="0"/>
        <v>25</v>
      </c>
      <c r="B26" s="48" t="s">
        <v>931</v>
      </c>
      <c r="C26" s="48" t="s">
        <v>3577</v>
      </c>
      <c r="D26" s="48" t="s">
        <v>3578</v>
      </c>
      <c r="E26" s="50" t="s">
        <v>3579</v>
      </c>
      <c r="F26" s="50" t="s">
        <v>3563</v>
      </c>
      <c r="G26" s="48" t="s">
        <v>3447</v>
      </c>
      <c r="H26" s="48">
        <v>1991</v>
      </c>
      <c r="I26" s="48" t="s">
        <v>3430</v>
      </c>
      <c r="J26" s="48" t="s">
        <v>3448</v>
      </c>
      <c r="K26" s="48" t="s">
        <v>3580</v>
      </c>
      <c r="L26" s="48" t="s">
        <v>3448</v>
      </c>
      <c r="M26" s="48" t="s">
        <v>3581</v>
      </c>
      <c r="N26" s="48" t="s">
        <v>3448</v>
      </c>
      <c r="O26" s="48">
        <v>4940</v>
      </c>
      <c r="P26" s="48">
        <v>3490</v>
      </c>
      <c r="Q26" s="48" t="s">
        <v>3448</v>
      </c>
      <c r="R26" s="48" t="s">
        <v>3582</v>
      </c>
      <c r="S26" s="51">
        <v>43474</v>
      </c>
      <c r="T26" s="51" t="s">
        <v>3435</v>
      </c>
      <c r="U26" s="48" t="s">
        <v>3436</v>
      </c>
      <c r="V26" s="48"/>
      <c r="W26" s="48" t="s">
        <v>931</v>
      </c>
      <c r="X26" s="50" t="s">
        <v>3451</v>
      </c>
    </row>
    <row r="27" spans="1:24" x14ac:dyDescent="0.25">
      <c r="A27" s="48">
        <f t="shared" si="0"/>
        <v>26</v>
      </c>
      <c r="B27" s="48" t="s">
        <v>976</v>
      </c>
      <c r="C27" s="48" t="s">
        <v>3583</v>
      </c>
      <c r="D27" s="48" t="s">
        <v>3584</v>
      </c>
      <c r="E27" s="50" t="s">
        <v>3585</v>
      </c>
      <c r="F27" s="50" t="s">
        <v>3563</v>
      </c>
      <c r="G27" s="48" t="s">
        <v>3447</v>
      </c>
      <c r="H27" s="48">
        <v>1996</v>
      </c>
      <c r="I27" s="48" t="s">
        <v>3430</v>
      </c>
      <c r="J27" s="48" t="s">
        <v>3448</v>
      </c>
      <c r="K27" s="48" t="s">
        <v>3586</v>
      </c>
      <c r="L27" s="48"/>
      <c r="M27" s="48">
        <v>297282</v>
      </c>
      <c r="N27" s="48" t="s">
        <v>3448</v>
      </c>
      <c r="O27" s="48">
        <v>4750</v>
      </c>
      <c r="P27" s="48">
        <v>3620</v>
      </c>
      <c r="Q27" s="48" t="s">
        <v>3448</v>
      </c>
      <c r="R27" s="48" t="s">
        <v>3587</v>
      </c>
      <c r="S27" s="51">
        <v>43474</v>
      </c>
      <c r="T27" s="51" t="s">
        <v>3435</v>
      </c>
      <c r="U27" s="48" t="s">
        <v>3436</v>
      </c>
      <c r="V27" s="48"/>
      <c r="W27" s="48" t="s">
        <v>976</v>
      </c>
      <c r="X27" s="50" t="s">
        <v>3451</v>
      </c>
    </row>
    <row r="28" spans="1:24" x14ac:dyDescent="0.25">
      <c r="A28" s="48">
        <f t="shared" si="0"/>
        <v>27</v>
      </c>
      <c r="B28" s="48" t="s">
        <v>965</v>
      </c>
      <c r="C28" s="48" t="s">
        <v>3588</v>
      </c>
      <c r="D28" s="48" t="s">
        <v>3589</v>
      </c>
      <c r="E28" s="50" t="s">
        <v>3590</v>
      </c>
      <c r="F28" s="50" t="s">
        <v>3591</v>
      </c>
      <c r="G28" s="48" t="s">
        <v>3447</v>
      </c>
      <c r="H28" s="48">
        <v>1991</v>
      </c>
      <c r="I28" s="48" t="s">
        <v>3430</v>
      </c>
      <c r="J28" s="48" t="s">
        <v>3448</v>
      </c>
      <c r="K28" s="48">
        <v>725248</v>
      </c>
      <c r="L28" s="48" t="s">
        <v>3592</v>
      </c>
      <c r="M28" s="48" t="s">
        <v>3593</v>
      </c>
      <c r="N28" s="48" t="s">
        <v>3448</v>
      </c>
      <c r="O28" s="48">
        <v>4940</v>
      </c>
      <c r="P28" s="48">
        <v>6100</v>
      </c>
      <c r="Q28" s="48" t="s">
        <v>3448</v>
      </c>
      <c r="R28" s="48" t="s">
        <v>3594</v>
      </c>
      <c r="S28" s="51">
        <v>43474</v>
      </c>
      <c r="T28" s="51" t="s">
        <v>3435</v>
      </c>
      <c r="U28" s="48" t="s">
        <v>3436</v>
      </c>
      <c r="V28" s="48"/>
      <c r="W28" s="48" t="s">
        <v>965</v>
      </c>
      <c r="X28" s="50" t="s">
        <v>3451</v>
      </c>
    </row>
    <row r="29" spans="1:24" x14ac:dyDescent="0.25">
      <c r="A29" s="48">
        <f t="shared" si="0"/>
        <v>28</v>
      </c>
      <c r="B29" s="48" t="s">
        <v>1044</v>
      </c>
      <c r="C29" s="55" t="s">
        <v>3595</v>
      </c>
      <c r="D29" s="55" t="s">
        <v>3596</v>
      </c>
      <c r="E29" s="56" t="s">
        <v>3493</v>
      </c>
      <c r="F29" s="50" t="s">
        <v>3494</v>
      </c>
      <c r="G29" s="48" t="s">
        <v>3447</v>
      </c>
      <c r="H29" s="55">
        <v>1999</v>
      </c>
      <c r="I29" s="48" t="s">
        <v>3495</v>
      </c>
      <c r="J29" s="48">
        <v>70</v>
      </c>
      <c r="K29" s="48" t="s">
        <v>3597</v>
      </c>
      <c r="L29" s="48"/>
      <c r="M29" s="48"/>
      <c r="N29" s="48" t="s">
        <v>3510</v>
      </c>
      <c r="O29" s="48">
        <v>2445</v>
      </c>
      <c r="P29" s="48">
        <v>3500</v>
      </c>
      <c r="Q29" s="48">
        <v>2000</v>
      </c>
      <c r="R29" s="57" t="s">
        <v>3598</v>
      </c>
      <c r="S29" s="58">
        <v>43413</v>
      </c>
      <c r="T29" s="51" t="s">
        <v>3435</v>
      </c>
      <c r="U29" s="48" t="s">
        <v>3436</v>
      </c>
      <c r="V29" s="48"/>
      <c r="W29" s="48" t="s">
        <v>1044</v>
      </c>
      <c r="X29" s="50" t="s">
        <v>3451</v>
      </c>
    </row>
    <row r="30" spans="1:24" x14ac:dyDescent="0.25">
      <c r="A30" s="48">
        <f t="shared" si="0"/>
        <v>29</v>
      </c>
      <c r="B30" s="48" t="s">
        <v>673</v>
      </c>
      <c r="C30" s="48" t="s">
        <v>3599</v>
      </c>
      <c r="D30" s="48" t="s">
        <v>3600</v>
      </c>
      <c r="E30" s="50" t="s">
        <v>3601</v>
      </c>
      <c r="F30" s="50" t="s">
        <v>3527</v>
      </c>
      <c r="G30" s="48">
        <v>1</v>
      </c>
      <c r="H30" s="48">
        <v>2011</v>
      </c>
      <c r="I30" s="48" t="s">
        <v>3495</v>
      </c>
      <c r="J30" s="48">
        <v>70</v>
      </c>
      <c r="K30" s="48" t="s">
        <v>3602</v>
      </c>
      <c r="L30" s="48" t="s">
        <v>3603</v>
      </c>
      <c r="M30" s="48"/>
      <c r="N30" s="48" t="s">
        <v>3477</v>
      </c>
      <c r="O30" s="48">
        <v>2890</v>
      </c>
      <c r="P30" s="48">
        <v>3500</v>
      </c>
      <c r="Q30" s="48">
        <v>2000</v>
      </c>
      <c r="R30" s="57" t="s">
        <v>3604</v>
      </c>
      <c r="S30" s="58">
        <v>43413</v>
      </c>
      <c r="T30" s="51" t="s">
        <v>3435</v>
      </c>
      <c r="U30" s="48" t="s">
        <v>3436</v>
      </c>
      <c r="V30" s="48"/>
      <c r="W30" s="48" t="s">
        <v>673</v>
      </c>
      <c r="X30" s="50" t="s">
        <v>3437</v>
      </c>
    </row>
    <row r="31" spans="1:24" x14ac:dyDescent="0.25">
      <c r="A31" s="48">
        <f t="shared" si="0"/>
        <v>30</v>
      </c>
      <c r="B31" s="48" t="s">
        <v>679</v>
      </c>
      <c r="C31" s="48" t="s">
        <v>3605</v>
      </c>
      <c r="D31" s="48" t="s">
        <v>3606</v>
      </c>
      <c r="E31" s="50" t="s">
        <v>3533</v>
      </c>
      <c r="F31" s="50" t="s">
        <v>3607</v>
      </c>
      <c r="G31" s="48">
        <v>1</v>
      </c>
      <c r="H31" s="48">
        <v>2011</v>
      </c>
      <c r="I31" s="48" t="s">
        <v>3495</v>
      </c>
      <c r="J31" s="48">
        <v>70</v>
      </c>
      <c r="K31" s="48" t="s">
        <v>3608</v>
      </c>
      <c r="L31" s="48"/>
      <c r="M31" s="48"/>
      <c r="N31" s="48" t="s">
        <v>3477</v>
      </c>
      <c r="O31" s="48">
        <v>2890</v>
      </c>
      <c r="P31" s="48">
        <v>3500</v>
      </c>
      <c r="Q31" s="48">
        <v>2133</v>
      </c>
      <c r="R31" s="57" t="s">
        <v>3609</v>
      </c>
      <c r="S31" s="58">
        <v>43413</v>
      </c>
      <c r="T31" s="51" t="s">
        <v>3435</v>
      </c>
      <c r="U31" s="48" t="s">
        <v>3436</v>
      </c>
      <c r="V31" s="48"/>
      <c r="W31" s="48" t="s">
        <v>679</v>
      </c>
      <c r="X31" s="50" t="s">
        <v>3437</v>
      </c>
    </row>
    <row r="32" spans="1:24" ht="31.5" x14ac:dyDescent="0.25">
      <c r="A32" s="48">
        <f t="shared" si="0"/>
        <v>31</v>
      </c>
      <c r="B32" s="48" t="s">
        <v>3610</v>
      </c>
      <c r="C32" s="53" t="s">
        <v>3611</v>
      </c>
      <c r="D32" s="53" t="s">
        <v>3612</v>
      </c>
      <c r="E32" s="54" t="s">
        <v>3613</v>
      </c>
      <c r="F32" s="50" t="s">
        <v>3429</v>
      </c>
      <c r="G32" s="48">
        <v>1</v>
      </c>
      <c r="H32" s="48">
        <v>2013</v>
      </c>
      <c r="I32" s="48" t="s">
        <v>3430</v>
      </c>
      <c r="J32" s="48">
        <v>105</v>
      </c>
      <c r="K32" s="48" t="s">
        <v>3614</v>
      </c>
      <c r="L32" s="48" t="s">
        <v>3615</v>
      </c>
      <c r="M32" s="48"/>
      <c r="N32" s="48" t="s">
        <v>3433</v>
      </c>
      <c r="O32" s="48">
        <v>4750</v>
      </c>
      <c r="P32" s="48">
        <v>8180</v>
      </c>
      <c r="Q32" s="48">
        <v>3530</v>
      </c>
      <c r="R32" s="48" t="s">
        <v>3616</v>
      </c>
      <c r="S32" s="51">
        <v>43413</v>
      </c>
      <c r="T32" s="51" t="s">
        <v>3435</v>
      </c>
      <c r="U32" s="48" t="s">
        <v>3436</v>
      </c>
      <c r="V32" s="48"/>
      <c r="W32" s="48" t="s">
        <v>3610</v>
      </c>
      <c r="X32" s="50" t="s">
        <v>3437</v>
      </c>
    </row>
    <row r="33" spans="1:24" ht="31.5" x14ac:dyDescent="0.25">
      <c r="A33" s="48">
        <f t="shared" si="0"/>
        <v>32</v>
      </c>
      <c r="B33" s="48" t="s">
        <v>3617</v>
      </c>
      <c r="C33" s="53" t="s">
        <v>3618</v>
      </c>
      <c r="D33" s="53" t="s">
        <v>3619</v>
      </c>
      <c r="E33" s="54" t="s">
        <v>3482</v>
      </c>
      <c r="F33" s="50" t="s">
        <v>3429</v>
      </c>
      <c r="G33" s="48">
        <v>1</v>
      </c>
      <c r="H33" s="48">
        <v>2013</v>
      </c>
      <c r="I33" s="48" t="s">
        <v>3430</v>
      </c>
      <c r="J33" s="48">
        <v>350</v>
      </c>
      <c r="K33" s="48" t="s">
        <v>3620</v>
      </c>
      <c r="L33" s="48"/>
      <c r="M33" s="48"/>
      <c r="N33" s="48" t="s">
        <v>3433</v>
      </c>
      <c r="O33" s="48">
        <v>6692</v>
      </c>
      <c r="P33" s="48">
        <v>15500</v>
      </c>
      <c r="Q33" s="48">
        <v>6125</v>
      </c>
      <c r="R33" s="57" t="s">
        <v>3621</v>
      </c>
      <c r="S33" s="58">
        <v>43413</v>
      </c>
      <c r="T33" s="51" t="s">
        <v>3435</v>
      </c>
      <c r="U33" s="48" t="s">
        <v>3436</v>
      </c>
      <c r="V33" s="48"/>
      <c r="W33" s="48" t="s">
        <v>3617</v>
      </c>
      <c r="X33" s="50" t="s">
        <v>3437</v>
      </c>
    </row>
    <row r="34" spans="1:24" ht="31.5" x14ac:dyDescent="0.25">
      <c r="A34" s="48">
        <f t="shared" si="0"/>
        <v>33</v>
      </c>
      <c r="B34" s="48" t="s">
        <v>704</v>
      </c>
      <c r="C34" s="48" t="s">
        <v>3622</v>
      </c>
      <c r="D34" s="48" t="s">
        <v>3623</v>
      </c>
      <c r="E34" s="50" t="s">
        <v>3624</v>
      </c>
      <c r="F34" s="50" t="s">
        <v>3429</v>
      </c>
      <c r="G34" s="48">
        <v>1</v>
      </c>
      <c r="H34" s="48">
        <v>2008</v>
      </c>
      <c r="I34" s="48" t="s">
        <v>3495</v>
      </c>
      <c r="J34" s="48">
        <v>70</v>
      </c>
      <c r="K34" s="48" t="s">
        <v>3625</v>
      </c>
      <c r="L34" s="48" t="s">
        <v>3626</v>
      </c>
      <c r="M34" s="48"/>
      <c r="N34" s="48" t="s">
        <v>3433</v>
      </c>
      <c r="O34" s="48">
        <v>2464</v>
      </c>
      <c r="P34" s="48">
        <v>3500</v>
      </c>
      <c r="Q34" s="48">
        <v>2302</v>
      </c>
      <c r="R34" s="48" t="s">
        <v>3627</v>
      </c>
      <c r="S34" s="51">
        <v>43413</v>
      </c>
      <c r="T34" s="51" t="s">
        <v>3435</v>
      </c>
      <c r="U34" s="48" t="s">
        <v>3436</v>
      </c>
      <c r="V34" s="48"/>
      <c r="W34" s="48" t="s">
        <v>704</v>
      </c>
      <c r="X34" s="50" t="s">
        <v>3437</v>
      </c>
    </row>
    <row r="35" spans="1:24" ht="31.5" x14ac:dyDescent="0.25">
      <c r="A35" s="48">
        <f t="shared" si="0"/>
        <v>34</v>
      </c>
      <c r="B35" s="59" t="s">
        <v>3628</v>
      </c>
      <c r="C35" s="48" t="s">
        <v>3629</v>
      </c>
      <c r="D35" s="48"/>
      <c r="E35" s="50" t="s">
        <v>3630</v>
      </c>
      <c r="F35" s="50" t="s">
        <v>3429</v>
      </c>
      <c r="G35" s="48">
        <v>1</v>
      </c>
      <c r="H35" s="48">
        <v>2016</v>
      </c>
      <c r="I35" s="48" t="s">
        <v>3430</v>
      </c>
      <c r="J35" s="48" t="s">
        <v>3448</v>
      </c>
      <c r="K35" s="48" t="s">
        <v>3631</v>
      </c>
      <c r="L35" s="48" t="s">
        <v>3632</v>
      </c>
      <c r="M35" s="48"/>
      <c r="N35" s="48" t="s">
        <v>3433</v>
      </c>
      <c r="O35" s="48">
        <v>2198</v>
      </c>
      <c r="P35" s="48">
        <v>3500</v>
      </c>
      <c r="Q35" s="48">
        <v>2000</v>
      </c>
      <c r="R35" s="48" t="s">
        <v>3633</v>
      </c>
      <c r="S35" s="51">
        <v>42886</v>
      </c>
      <c r="T35" s="51" t="s">
        <v>3435</v>
      </c>
      <c r="U35" s="48" t="s">
        <v>3436</v>
      </c>
      <c r="V35" s="48"/>
      <c r="W35" s="59" t="s">
        <v>3628</v>
      </c>
      <c r="X35" s="50" t="s">
        <v>3437</v>
      </c>
    </row>
    <row r="36" spans="1:24" x14ac:dyDescent="0.25">
      <c r="A36" s="48">
        <f t="shared" si="0"/>
        <v>35</v>
      </c>
      <c r="B36" s="48" t="s">
        <v>3634</v>
      </c>
      <c r="C36" s="55" t="s">
        <v>3635</v>
      </c>
      <c r="D36" s="55" t="s">
        <v>3636</v>
      </c>
      <c r="E36" s="54" t="s">
        <v>3637</v>
      </c>
      <c r="F36" s="50" t="s">
        <v>3527</v>
      </c>
      <c r="G36" s="48" t="s">
        <v>3447</v>
      </c>
      <c r="H36" s="55">
        <v>2013</v>
      </c>
      <c r="I36" s="48" t="s">
        <v>3430</v>
      </c>
      <c r="J36" s="48">
        <v>80</v>
      </c>
      <c r="K36" s="48"/>
      <c r="L36" s="48" t="s">
        <v>3638</v>
      </c>
      <c r="M36" s="48"/>
      <c r="N36" s="48" t="s">
        <v>3477</v>
      </c>
      <c r="O36" s="48">
        <v>2198</v>
      </c>
      <c r="P36" s="48">
        <v>3030</v>
      </c>
      <c r="Q36" s="48">
        <v>1823</v>
      </c>
      <c r="R36" s="48" t="s">
        <v>3639</v>
      </c>
      <c r="S36" s="51">
        <v>43413</v>
      </c>
      <c r="T36" s="51" t="s">
        <v>3435</v>
      </c>
      <c r="U36" s="48" t="s">
        <v>3436</v>
      </c>
      <c r="V36" s="48"/>
      <c r="W36" s="48" t="s">
        <v>3634</v>
      </c>
      <c r="X36" s="50" t="s">
        <v>3451</v>
      </c>
    </row>
    <row r="37" spans="1:24" x14ac:dyDescent="0.25">
      <c r="A37" s="48">
        <f t="shared" si="0"/>
        <v>36</v>
      </c>
      <c r="B37" s="48" t="s">
        <v>756</v>
      </c>
      <c r="C37" s="48" t="s">
        <v>3640</v>
      </c>
      <c r="D37" s="48" t="s">
        <v>3641</v>
      </c>
      <c r="E37" s="50" t="s">
        <v>3642</v>
      </c>
      <c r="F37" s="50" t="s">
        <v>3488</v>
      </c>
      <c r="G37" s="48">
        <v>1</v>
      </c>
      <c r="H37" s="48">
        <v>2001</v>
      </c>
      <c r="I37" s="48" t="s">
        <v>3430</v>
      </c>
      <c r="J37" s="48">
        <v>200</v>
      </c>
      <c r="K37" s="48" t="s">
        <v>3643</v>
      </c>
      <c r="L37" s="48"/>
      <c r="M37" s="48"/>
      <c r="N37" s="48" t="s">
        <v>3510</v>
      </c>
      <c r="O37" s="48">
        <v>11150</v>
      </c>
      <c r="P37" s="48">
        <v>17620</v>
      </c>
      <c r="Q37" s="48">
        <v>10200</v>
      </c>
      <c r="R37" s="48" t="s">
        <v>3644</v>
      </c>
      <c r="S37" s="51">
        <v>43413</v>
      </c>
      <c r="T37" s="51" t="s">
        <v>3435</v>
      </c>
      <c r="U37" s="48" t="s">
        <v>3436</v>
      </c>
      <c r="V37" s="48"/>
      <c r="W37" s="48" t="s">
        <v>756</v>
      </c>
      <c r="X37" s="50" t="s">
        <v>3437</v>
      </c>
    </row>
    <row r="38" spans="1:24" x14ac:dyDescent="0.25">
      <c r="A38" s="48">
        <f t="shared" si="0"/>
        <v>37</v>
      </c>
      <c r="B38" s="48" t="s">
        <v>721</v>
      </c>
      <c r="C38" s="48" t="s">
        <v>3645</v>
      </c>
      <c r="D38" s="48" t="s">
        <v>3646</v>
      </c>
      <c r="E38" s="50" t="s">
        <v>3647</v>
      </c>
      <c r="F38" s="50" t="s">
        <v>3607</v>
      </c>
      <c r="G38" s="48">
        <v>1</v>
      </c>
      <c r="H38" s="48">
        <v>2006</v>
      </c>
      <c r="I38" s="48" t="s">
        <v>3495</v>
      </c>
      <c r="J38" s="48">
        <v>70</v>
      </c>
      <c r="K38" s="48" t="s">
        <v>3648</v>
      </c>
      <c r="L38" s="48" t="s">
        <v>3649</v>
      </c>
      <c r="M38" s="48"/>
      <c r="N38" s="48" t="s">
        <v>3556</v>
      </c>
      <c r="O38" s="48">
        <v>2890</v>
      </c>
      <c r="P38" s="48">
        <v>3500</v>
      </c>
      <c r="Q38" s="48">
        <v>2133</v>
      </c>
      <c r="R38" s="57" t="s">
        <v>3650</v>
      </c>
      <c r="S38" s="58">
        <v>43413</v>
      </c>
      <c r="T38" s="51" t="s">
        <v>3435</v>
      </c>
      <c r="U38" s="48" t="s">
        <v>3436</v>
      </c>
      <c r="V38" s="48"/>
      <c r="W38" s="48" t="s">
        <v>721</v>
      </c>
      <c r="X38" s="50" t="s">
        <v>3437</v>
      </c>
    </row>
    <row r="39" spans="1:24" x14ac:dyDescent="0.25">
      <c r="A39" s="48">
        <f t="shared" si="0"/>
        <v>38</v>
      </c>
      <c r="B39" s="48" t="s">
        <v>662</v>
      </c>
      <c r="C39" s="48" t="s">
        <v>3651</v>
      </c>
      <c r="D39" s="48" t="s">
        <v>3652</v>
      </c>
      <c r="E39" s="50" t="s">
        <v>3653</v>
      </c>
      <c r="F39" s="50" t="s">
        <v>3494</v>
      </c>
      <c r="G39" s="48">
        <v>1</v>
      </c>
      <c r="H39" s="48">
        <v>2011</v>
      </c>
      <c r="I39" s="48" t="s">
        <v>3495</v>
      </c>
      <c r="J39" s="48">
        <v>70</v>
      </c>
      <c r="K39" s="48" t="s">
        <v>3654</v>
      </c>
      <c r="L39" s="48"/>
      <c r="M39" s="48"/>
      <c r="N39" s="48" t="s">
        <v>3477</v>
      </c>
      <c r="O39" s="48">
        <v>2890</v>
      </c>
      <c r="P39" s="48">
        <v>3500</v>
      </c>
      <c r="Q39" s="48">
        <v>2172</v>
      </c>
      <c r="R39" s="48" t="s">
        <v>3655</v>
      </c>
      <c r="S39" s="51">
        <v>43413</v>
      </c>
      <c r="T39" s="51" t="s">
        <v>3435</v>
      </c>
      <c r="U39" s="48" t="s">
        <v>3436</v>
      </c>
      <c r="V39" s="48"/>
      <c r="W39" s="48" t="s">
        <v>662</v>
      </c>
      <c r="X39" s="50" t="s">
        <v>3437</v>
      </c>
    </row>
    <row r="40" spans="1:24" x14ac:dyDescent="0.25">
      <c r="A40" s="48">
        <f t="shared" si="0"/>
        <v>39</v>
      </c>
      <c r="B40" s="48" t="s">
        <v>971</v>
      </c>
      <c r="C40" s="48" t="s">
        <v>3656</v>
      </c>
      <c r="D40" s="48"/>
      <c r="E40" s="50" t="s">
        <v>3657</v>
      </c>
      <c r="F40" s="50" t="s">
        <v>3658</v>
      </c>
      <c r="G40" s="48" t="s">
        <v>3447</v>
      </c>
      <c r="H40" s="48"/>
      <c r="I40" s="48" t="s">
        <v>3448</v>
      </c>
      <c r="J40" s="48" t="s">
        <v>3448</v>
      </c>
      <c r="K40" s="48" t="s">
        <v>3448</v>
      </c>
      <c r="L40" s="48" t="s">
        <v>3448</v>
      </c>
      <c r="M40" s="48"/>
      <c r="N40" s="48" t="s">
        <v>3448</v>
      </c>
      <c r="O40" s="48" t="s">
        <v>3448</v>
      </c>
      <c r="P40" s="48" t="s">
        <v>3448</v>
      </c>
      <c r="Q40" s="48" t="s">
        <v>3448</v>
      </c>
      <c r="R40" s="48" t="s">
        <v>3448</v>
      </c>
      <c r="S40" s="51"/>
      <c r="T40" s="51"/>
      <c r="U40" s="48" t="s">
        <v>3436</v>
      </c>
      <c r="V40" s="48"/>
      <c r="W40" s="48" t="s">
        <v>971</v>
      </c>
      <c r="X40" s="50" t="s">
        <v>3451</v>
      </c>
    </row>
    <row r="41" spans="1:24" x14ac:dyDescent="0.25">
      <c r="A41" s="48">
        <f t="shared" si="0"/>
        <v>40</v>
      </c>
      <c r="B41" s="48" t="s">
        <v>739</v>
      </c>
      <c r="C41" s="48" t="s">
        <v>3659</v>
      </c>
      <c r="D41" s="48" t="s">
        <v>3660</v>
      </c>
      <c r="E41" s="50" t="s">
        <v>3507</v>
      </c>
      <c r="F41" s="50" t="s">
        <v>3488</v>
      </c>
      <c r="G41" s="48">
        <v>1</v>
      </c>
      <c r="H41" s="48">
        <v>2005</v>
      </c>
      <c r="I41" s="48" t="s">
        <v>3430</v>
      </c>
      <c r="J41" s="48">
        <v>350</v>
      </c>
      <c r="K41" s="48" t="s">
        <v>3661</v>
      </c>
      <c r="L41" s="48"/>
      <c r="M41" s="48"/>
      <c r="N41" s="48" t="s">
        <v>3510</v>
      </c>
      <c r="O41" s="48">
        <v>10850</v>
      </c>
      <c r="P41" s="48">
        <v>22200</v>
      </c>
      <c r="Q41" s="48">
        <v>9050</v>
      </c>
      <c r="R41" s="57" t="s">
        <v>3662</v>
      </c>
      <c r="S41" s="58">
        <v>43413</v>
      </c>
      <c r="T41" s="51" t="s">
        <v>3435</v>
      </c>
      <c r="U41" s="48" t="s">
        <v>3436</v>
      </c>
      <c r="V41" s="48"/>
      <c r="W41" s="48" t="s">
        <v>739</v>
      </c>
      <c r="X41" s="50" t="s">
        <v>3437</v>
      </c>
    </row>
    <row r="42" spans="1:24" x14ac:dyDescent="0.25">
      <c r="A42" s="48">
        <f t="shared" si="0"/>
        <v>41</v>
      </c>
      <c r="B42" s="48" t="s">
        <v>685</v>
      </c>
      <c r="C42" s="48" t="s">
        <v>3663</v>
      </c>
      <c r="D42" s="48" t="s">
        <v>3664</v>
      </c>
      <c r="E42" s="50" t="s">
        <v>3533</v>
      </c>
      <c r="F42" s="50" t="s">
        <v>3665</v>
      </c>
      <c r="G42" s="48">
        <v>1</v>
      </c>
      <c r="H42" s="48">
        <v>2011</v>
      </c>
      <c r="I42" s="48" t="s">
        <v>3495</v>
      </c>
      <c r="J42" s="48">
        <v>70</v>
      </c>
      <c r="K42" s="48" t="s">
        <v>3666</v>
      </c>
      <c r="L42" s="48" t="s">
        <v>3667</v>
      </c>
      <c r="M42" s="48"/>
      <c r="N42" s="48" t="s">
        <v>3433</v>
      </c>
      <c r="O42" s="48">
        <v>2890</v>
      </c>
      <c r="P42" s="48">
        <v>3500</v>
      </c>
      <c r="Q42" s="48">
        <v>2133</v>
      </c>
      <c r="R42" s="48" t="s">
        <v>3668</v>
      </c>
      <c r="S42" s="51">
        <v>43413</v>
      </c>
      <c r="T42" s="51" t="s">
        <v>3435</v>
      </c>
      <c r="U42" s="48" t="s">
        <v>3436</v>
      </c>
      <c r="V42" s="48"/>
      <c r="W42" s="48" t="s">
        <v>685</v>
      </c>
      <c r="X42" s="50" t="s">
        <v>3437</v>
      </c>
    </row>
    <row r="43" spans="1:24" x14ac:dyDescent="0.25">
      <c r="A43" s="48">
        <f t="shared" si="0"/>
        <v>42</v>
      </c>
      <c r="B43" s="48" t="s">
        <v>710</v>
      </c>
      <c r="C43" s="48" t="s">
        <v>3669</v>
      </c>
      <c r="D43" s="48" t="s">
        <v>3670</v>
      </c>
      <c r="E43" s="50" t="s">
        <v>3624</v>
      </c>
      <c r="F43" s="50" t="s">
        <v>3527</v>
      </c>
      <c r="G43" s="48">
        <v>1</v>
      </c>
      <c r="H43" s="48">
        <v>2008</v>
      </c>
      <c r="I43" s="48" t="s">
        <v>3495</v>
      </c>
      <c r="J43" s="48">
        <v>70</v>
      </c>
      <c r="K43" s="48" t="s">
        <v>3671</v>
      </c>
      <c r="L43" s="48" t="s">
        <v>3672</v>
      </c>
      <c r="M43" s="48"/>
      <c r="N43" s="48" t="s">
        <v>3433</v>
      </c>
      <c r="O43" s="48">
        <v>2464</v>
      </c>
      <c r="P43" s="48">
        <v>3500</v>
      </c>
      <c r="Q43" s="48">
        <v>2113</v>
      </c>
      <c r="R43" s="48" t="s">
        <v>3673</v>
      </c>
      <c r="S43" s="51">
        <v>43413</v>
      </c>
      <c r="T43" s="51" t="s">
        <v>3435</v>
      </c>
      <c r="U43" s="48" t="s">
        <v>3436</v>
      </c>
      <c r="V43" s="48"/>
      <c r="W43" s="48" t="s">
        <v>710</v>
      </c>
      <c r="X43" s="50" t="s">
        <v>3437</v>
      </c>
    </row>
    <row r="44" spans="1:24" ht="31.5" x14ac:dyDescent="0.25">
      <c r="A44" s="48">
        <f t="shared" si="0"/>
        <v>43</v>
      </c>
      <c r="B44" s="48" t="s">
        <v>3674</v>
      </c>
      <c r="C44" s="53" t="s">
        <v>3675</v>
      </c>
      <c r="D44" s="53" t="s">
        <v>3676</v>
      </c>
      <c r="E44" s="54" t="s">
        <v>3613</v>
      </c>
      <c r="F44" s="50" t="s">
        <v>3429</v>
      </c>
      <c r="G44" s="48">
        <v>1</v>
      </c>
      <c r="H44" s="48">
        <v>2013</v>
      </c>
      <c r="I44" s="48" t="s">
        <v>3430</v>
      </c>
      <c r="J44" s="48">
        <v>105</v>
      </c>
      <c r="K44" s="48" t="s">
        <v>3677</v>
      </c>
      <c r="L44" s="48" t="s">
        <v>3678</v>
      </c>
      <c r="M44" s="48"/>
      <c r="N44" s="48" t="s">
        <v>3433</v>
      </c>
      <c r="O44" s="48">
        <v>4750</v>
      </c>
      <c r="P44" s="48">
        <v>8180</v>
      </c>
      <c r="Q44" s="48">
        <v>3530</v>
      </c>
      <c r="R44" s="48" t="s">
        <v>3679</v>
      </c>
      <c r="S44" s="51">
        <v>43413</v>
      </c>
      <c r="T44" s="51" t="s">
        <v>3435</v>
      </c>
      <c r="U44" s="48" t="s">
        <v>3436</v>
      </c>
      <c r="V44" s="48"/>
      <c r="W44" s="48" t="s">
        <v>3674</v>
      </c>
      <c r="X44" s="50" t="s">
        <v>3437</v>
      </c>
    </row>
    <row r="45" spans="1:24" ht="31.5" x14ac:dyDescent="0.25">
      <c r="A45" s="48">
        <f t="shared" si="0"/>
        <v>44</v>
      </c>
      <c r="B45" s="48" t="s">
        <v>3680</v>
      </c>
      <c r="C45" s="53" t="s">
        <v>3681</v>
      </c>
      <c r="D45" s="53" t="s">
        <v>3682</v>
      </c>
      <c r="E45" s="54" t="s">
        <v>3520</v>
      </c>
      <c r="F45" s="50" t="s">
        <v>3429</v>
      </c>
      <c r="G45" s="53">
        <v>1</v>
      </c>
      <c r="H45" s="53">
        <v>2013</v>
      </c>
      <c r="I45" s="48" t="s">
        <v>3430</v>
      </c>
      <c r="J45" s="48">
        <v>250</v>
      </c>
      <c r="K45" s="48" t="s">
        <v>3683</v>
      </c>
      <c r="L45" s="48"/>
      <c r="M45" s="48"/>
      <c r="N45" s="48" t="s">
        <v>3433</v>
      </c>
      <c r="O45" s="48">
        <v>4750</v>
      </c>
      <c r="P45" s="48">
        <v>10100</v>
      </c>
      <c r="Q45" s="48">
        <v>4800</v>
      </c>
      <c r="R45" s="48" t="s">
        <v>3684</v>
      </c>
      <c r="S45" s="51">
        <v>43413</v>
      </c>
      <c r="T45" s="51" t="s">
        <v>3435</v>
      </c>
      <c r="U45" s="48" t="s">
        <v>3436</v>
      </c>
      <c r="V45" s="48"/>
      <c r="W45" s="48" t="s">
        <v>3680</v>
      </c>
      <c r="X45" s="50" t="s">
        <v>3437</v>
      </c>
    </row>
    <row r="46" spans="1:24" ht="31.5" x14ac:dyDescent="0.25">
      <c r="A46" s="48">
        <f t="shared" si="0"/>
        <v>45</v>
      </c>
      <c r="B46" s="48" t="s">
        <v>3685</v>
      </c>
      <c r="C46" s="53" t="s">
        <v>3686</v>
      </c>
      <c r="D46" s="53" t="s">
        <v>3687</v>
      </c>
      <c r="E46" s="54" t="s">
        <v>3613</v>
      </c>
      <c r="F46" s="50" t="s">
        <v>3429</v>
      </c>
      <c r="G46" s="48">
        <v>1</v>
      </c>
      <c r="H46" s="48">
        <v>2013</v>
      </c>
      <c r="I46" s="48" t="s">
        <v>3430</v>
      </c>
      <c r="J46" s="48">
        <v>105</v>
      </c>
      <c r="K46" s="48" t="s">
        <v>3688</v>
      </c>
      <c r="L46" s="48" t="s">
        <v>3689</v>
      </c>
      <c r="M46" s="48"/>
      <c r="N46" s="48" t="s">
        <v>3433</v>
      </c>
      <c r="O46" s="48">
        <v>4750</v>
      </c>
      <c r="P46" s="48">
        <v>8180</v>
      </c>
      <c r="Q46" s="48">
        <v>3530</v>
      </c>
      <c r="R46" s="48" t="s">
        <v>3690</v>
      </c>
      <c r="S46" s="51">
        <v>43413</v>
      </c>
      <c r="T46" s="51" t="s">
        <v>3435</v>
      </c>
      <c r="U46" s="48" t="s">
        <v>3436</v>
      </c>
      <c r="V46" s="48"/>
      <c r="W46" s="48" t="s">
        <v>3685</v>
      </c>
      <c r="X46" s="50" t="s">
        <v>3437</v>
      </c>
    </row>
    <row r="47" spans="1:24" x14ac:dyDescent="0.25">
      <c r="A47" s="48">
        <f t="shared" si="0"/>
        <v>46</v>
      </c>
      <c r="B47" s="48" t="s">
        <v>668</v>
      </c>
      <c r="C47" s="48" t="s">
        <v>3691</v>
      </c>
      <c r="D47" s="48" t="s">
        <v>3692</v>
      </c>
      <c r="E47" s="50" t="s">
        <v>3653</v>
      </c>
      <c r="F47" s="50" t="s">
        <v>3494</v>
      </c>
      <c r="G47" s="48">
        <v>1</v>
      </c>
      <c r="H47" s="48">
        <v>2011</v>
      </c>
      <c r="I47" s="48" t="s">
        <v>3495</v>
      </c>
      <c r="J47" s="48">
        <v>70</v>
      </c>
      <c r="K47" s="48" t="s">
        <v>3693</v>
      </c>
      <c r="L47" s="48" t="s">
        <v>3694</v>
      </c>
      <c r="M47" s="48"/>
      <c r="N47" s="48" t="s">
        <v>3477</v>
      </c>
      <c r="O47" s="48">
        <v>2890</v>
      </c>
      <c r="P47" s="48">
        <v>3500</v>
      </c>
      <c r="Q47" s="48">
        <v>2173</v>
      </c>
      <c r="R47" s="48" t="s">
        <v>3695</v>
      </c>
      <c r="S47" s="51">
        <v>43413</v>
      </c>
      <c r="T47" s="51" t="s">
        <v>3435</v>
      </c>
      <c r="U47" s="48" t="s">
        <v>3436</v>
      </c>
      <c r="V47" s="48"/>
      <c r="W47" s="48" t="s">
        <v>668</v>
      </c>
      <c r="X47" s="50" t="s">
        <v>3437</v>
      </c>
    </row>
    <row r="48" spans="1:24" x14ac:dyDescent="0.25">
      <c r="A48" s="48">
        <f t="shared" si="0"/>
        <v>47</v>
      </c>
      <c r="B48" s="48" t="s">
        <v>762</v>
      </c>
      <c r="C48" s="48" t="s">
        <v>3696</v>
      </c>
      <c r="D48" s="48" t="s">
        <v>3697</v>
      </c>
      <c r="E48" s="50" t="s">
        <v>3642</v>
      </c>
      <c r="F48" s="50" t="s">
        <v>3488</v>
      </c>
      <c r="G48" s="48">
        <v>1</v>
      </c>
      <c r="H48" s="48">
        <v>2001</v>
      </c>
      <c r="I48" s="48" t="s">
        <v>3430</v>
      </c>
      <c r="J48" s="48">
        <v>200</v>
      </c>
      <c r="K48" s="48" t="s">
        <v>3698</v>
      </c>
      <c r="L48" s="48"/>
      <c r="M48" s="48"/>
      <c r="N48" s="48" t="s">
        <v>3510</v>
      </c>
      <c r="O48" s="48">
        <v>11150</v>
      </c>
      <c r="P48" s="48">
        <v>17620</v>
      </c>
      <c r="Q48" s="48">
        <v>9620</v>
      </c>
      <c r="R48" s="48" t="s">
        <v>3699</v>
      </c>
      <c r="S48" s="51">
        <v>43413</v>
      </c>
      <c r="T48" s="51" t="s">
        <v>3435</v>
      </c>
      <c r="U48" s="48" t="s">
        <v>3436</v>
      </c>
      <c r="V48" s="48"/>
      <c r="W48" s="48" t="s">
        <v>762</v>
      </c>
      <c r="X48" s="50" t="s">
        <v>3437</v>
      </c>
    </row>
    <row r="49" spans="1:24" x14ac:dyDescent="0.25">
      <c r="A49" s="48">
        <f t="shared" si="0"/>
        <v>48</v>
      </c>
      <c r="B49" s="48" t="s">
        <v>772</v>
      </c>
      <c r="C49" s="48" t="s">
        <v>3700</v>
      </c>
      <c r="D49" s="48" t="s">
        <v>3701</v>
      </c>
      <c r="E49" s="50" t="s">
        <v>3702</v>
      </c>
      <c r="F49" s="50" t="s">
        <v>3469</v>
      </c>
      <c r="G49" s="48">
        <v>1</v>
      </c>
      <c r="H49" s="48">
        <v>2011</v>
      </c>
      <c r="I49" s="48" t="s">
        <v>3430</v>
      </c>
      <c r="J49" s="48">
        <v>200</v>
      </c>
      <c r="K49" s="48" t="s">
        <v>3703</v>
      </c>
      <c r="L49" s="48" t="s">
        <v>3704</v>
      </c>
      <c r="M49" s="48"/>
      <c r="N49" s="48" t="s">
        <v>3477</v>
      </c>
      <c r="O49" s="48">
        <v>11150</v>
      </c>
      <c r="P49" s="48">
        <v>20000</v>
      </c>
      <c r="Q49" s="48">
        <v>18520</v>
      </c>
      <c r="R49" s="57" t="s">
        <v>3705</v>
      </c>
      <c r="S49" s="58">
        <v>43413</v>
      </c>
      <c r="T49" s="51" t="s">
        <v>3435</v>
      </c>
      <c r="U49" s="48" t="s">
        <v>3436</v>
      </c>
      <c r="V49" s="48"/>
      <c r="W49" s="48" t="s">
        <v>772</v>
      </c>
      <c r="X49" s="50" t="s">
        <v>3437</v>
      </c>
    </row>
    <row r="50" spans="1:24" ht="31.5" x14ac:dyDescent="0.25">
      <c r="A50" s="48">
        <f t="shared" si="0"/>
        <v>49</v>
      </c>
      <c r="B50" s="48" t="s">
        <v>3706</v>
      </c>
      <c r="C50" s="55" t="s">
        <v>3707</v>
      </c>
      <c r="D50" s="55" t="s">
        <v>3708</v>
      </c>
      <c r="E50" s="56" t="s">
        <v>3482</v>
      </c>
      <c r="F50" s="50" t="s">
        <v>3429</v>
      </c>
      <c r="G50" s="48">
        <v>1</v>
      </c>
      <c r="H50" s="48">
        <v>2012</v>
      </c>
      <c r="I50" s="48" t="s">
        <v>3430</v>
      </c>
      <c r="J50" s="48">
        <v>350</v>
      </c>
      <c r="K50" s="48" t="s">
        <v>3709</v>
      </c>
      <c r="L50" s="48"/>
      <c r="M50" s="48"/>
      <c r="N50" s="48" t="s">
        <v>3710</v>
      </c>
      <c r="O50" s="48">
        <v>6692</v>
      </c>
      <c r="P50" s="48">
        <v>15500</v>
      </c>
      <c r="Q50" s="48">
        <v>6125</v>
      </c>
      <c r="R50" s="48" t="s">
        <v>3711</v>
      </c>
      <c r="S50" s="51">
        <v>43414</v>
      </c>
      <c r="T50" s="51" t="s">
        <v>3435</v>
      </c>
      <c r="U50" s="48" t="s">
        <v>3436</v>
      </c>
      <c r="V50" s="48"/>
      <c r="W50" s="48" t="s">
        <v>3706</v>
      </c>
      <c r="X50" s="50" t="s">
        <v>3437</v>
      </c>
    </row>
    <row r="51" spans="1:24" s="60" customFormat="1" x14ac:dyDescent="0.25">
      <c r="A51" s="48">
        <f t="shared" si="0"/>
        <v>50</v>
      </c>
      <c r="B51" s="48" t="s">
        <v>767</v>
      </c>
      <c r="C51" s="48" t="s">
        <v>3712</v>
      </c>
      <c r="D51" s="48" t="s">
        <v>3713</v>
      </c>
      <c r="E51" s="50" t="s">
        <v>3642</v>
      </c>
      <c r="F51" s="50" t="s">
        <v>3488</v>
      </c>
      <c r="G51" s="48">
        <v>1</v>
      </c>
      <c r="H51" s="48">
        <v>2001</v>
      </c>
      <c r="I51" s="48" t="s">
        <v>3430</v>
      </c>
      <c r="J51" s="48">
        <v>200</v>
      </c>
      <c r="K51" s="48" t="s">
        <v>3714</v>
      </c>
      <c r="L51" s="48"/>
      <c r="M51" s="48"/>
      <c r="N51" s="48" t="s">
        <v>3510</v>
      </c>
      <c r="O51" s="48">
        <v>11150</v>
      </c>
      <c r="P51" s="48">
        <v>17620</v>
      </c>
      <c r="Q51" s="48"/>
      <c r="R51" s="48" t="s">
        <v>3715</v>
      </c>
      <c r="S51" s="51">
        <v>43414</v>
      </c>
      <c r="T51" s="51" t="s">
        <v>3435</v>
      </c>
      <c r="U51" s="48" t="s">
        <v>3436</v>
      </c>
      <c r="V51" s="48"/>
      <c r="W51" s="48" t="s">
        <v>767</v>
      </c>
      <c r="X51" s="50" t="s">
        <v>3437</v>
      </c>
    </row>
    <row r="52" spans="1:24" s="60" customFormat="1" x14ac:dyDescent="0.25">
      <c r="A52" s="48">
        <f t="shared" si="0"/>
        <v>51</v>
      </c>
      <c r="B52" s="48" t="s">
        <v>1015</v>
      </c>
      <c r="C52" s="55" t="s">
        <v>3716</v>
      </c>
      <c r="D52" s="55" t="s">
        <v>3717</v>
      </c>
      <c r="E52" s="56" t="s">
        <v>3718</v>
      </c>
      <c r="F52" s="50" t="s">
        <v>3719</v>
      </c>
      <c r="G52" s="48" t="s">
        <v>3447</v>
      </c>
      <c r="H52" s="55">
        <v>2010</v>
      </c>
      <c r="I52" s="48" t="s">
        <v>3720</v>
      </c>
      <c r="J52" s="48">
        <v>70</v>
      </c>
      <c r="K52" s="48" t="s">
        <v>3721</v>
      </c>
      <c r="L52" s="48" t="s">
        <v>3722</v>
      </c>
      <c r="M52" s="48"/>
      <c r="N52" s="48" t="s">
        <v>3477</v>
      </c>
      <c r="O52" s="48">
        <v>2890</v>
      </c>
      <c r="P52" s="48">
        <v>3500</v>
      </c>
      <c r="Q52" s="48">
        <v>2440</v>
      </c>
      <c r="R52" s="48" t="s">
        <v>3723</v>
      </c>
      <c r="S52" s="51">
        <v>43414</v>
      </c>
      <c r="T52" s="51" t="s">
        <v>3435</v>
      </c>
      <c r="U52" s="48" t="s">
        <v>3436</v>
      </c>
      <c r="V52" s="48"/>
      <c r="W52" s="48" t="s">
        <v>1015</v>
      </c>
      <c r="X52" s="50" t="s">
        <v>3451</v>
      </c>
    </row>
    <row r="53" spans="1:24" s="60" customFormat="1" ht="31.5" x14ac:dyDescent="0.25">
      <c r="A53" s="48">
        <f t="shared" si="0"/>
        <v>52</v>
      </c>
      <c r="B53" s="48" t="s">
        <v>1038</v>
      </c>
      <c r="C53" s="55" t="s">
        <v>3724</v>
      </c>
      <c r="D53" s="55" t="s">
        <v>3725</v>
      </c>
      <c r="E53" s="56" t="s">
        <v>3493</v>
      </c>
      <c r="F53" s="50" t="s">
        <v>3665</v>
      </c>
      <c r="G53" s="48" t="s">
        <v>3447</v>
      </c>
      <c r="H53" s="55">
        <v>2000</v>
      </c>
      <c r="I53" s="48" t="s">
        <v>3720</v>
      </c>
      <c r="J53" s="48">
        <v>70</v>
      </c>
      <c r="K53" s="48" t="s">
        <v>3726</v>
      </c>
      <c r="L53" s="48" t="s">
        <v>3727</v>
      </c>
      <c r="M53" s="48"/>
      <c r="N53" s="48" t="s">
        <v>3510</v>
      </c>
      <c r="O53" s="48">
        <v>2445</v>
      </c>
      <c r="P53" s="48">
        <v>3450</v>
      </c>
      <c r="Q53" s="48">
        <v>2050</v>
      </c>
      <c r="R53" s="48" t="s">
        <v>3728</v>
      </c>
      <c r="S53" s="51">
        <v>43414</v>
      </c>
      <c r="T53" s="51" t="s">
        <v>3435</v>
      </c>
      <c r="U53" s="48" t="s">
        <v>3436</v>
      </c>
      <c r="V53" s="48"/>
      <c r="W53" s="48" t="s">
        <v>1038</v>
      </c>
      <c r="X53" s="50" t="s">
        <v>3451</v>
      </c>
    </row>
    <row r="54" spans="1:24" s="60" customFormat="1" x14ac:dyDescent="0.25">
      <c r="A54" s="48">
        <f t="shared" si="0"/>
        <v>53</v>
      </c>
      <c r="B54" s="48" t="s">
        <v>3729</v>
      </c>
      <c r="C54" s="61" t="s">
        <v>3730</v>
      </c>
      <c r="D54" s="61" t="s">
        <v>3731</v>
      </c>
      <c r="E54" s="62" t="s">
        <v>3732</v>
      </c>
      <c r="F54" s="50" t="s">
        <v>3446</v>
      </c>
      <c r="G54" s="48">
        <v>1</v>
      </c>
      <c r="H54" s="63">
        <v>2011</v>
      </c>
      <c r="I54" s="48" t="s">
        <v>1619</v>
      </c>
      <c r="J54" s="48" t="s">
        <v>3448</v>
      </c>
      <c r="K54" s="48" t="s">
        <v>3733</v>
      </c>
      <c r="L54" s="48"/>
      <c r="M54" s="48"/>
      <c r="N54" s="48" t="s">
        <v>3541</v>
      </c>
      <c r="O54" s="48"/>
      <c r="P54" s="48" t="s">
        <v>3734</v>
      </c>
      <c r="Q54" s="48"/>
      <c r="R54" s="48" t="s">
        <v>3735</v>
      </c>
      <c r="S54" s="51">
        <v>43438</v>
      </c>
      <c r="T54" s="51" t="s">
        <v>3435</v>
      </c>
      <c r="U54" s="48" t="s">
        <v>3436</v>
      </c>
      <c r="V54" s="48"/>
      <c r="W54" s="48" t="s">
        <v>3729</v>
      </c>
      <c r="X54" s="50" t="s">
        <v>3437</v>
      </c>
    </row>
    <row r="55" spans="1:24" s="60" customFormat="1" x14ac:dyDescent="0.25">
      <c r="A55" s="48">
        <f t="shared" si="0"/>
        <v>54</v>
      </c>
      <c r="B55" s="48" t="s">
        <v>3736</v>
      </c>
      <c r="C55" s="61" t="s">
        <v>3737</v>
      </c>
      <c r="D55" s="61" t="s">
        <v>3738</v>
      </c>
      <c r="E55" s="62" t="s">
        <v>3732</v>
      </c>
      <c r="F55" s="50" t="s">
        <v>3446</v>
      </c>
      <c r="G55" s="48">
        <v>1</v>
      </c>
      <c r="H55" s="63">
        <v>2011</v>
      </c>
      <c r="I55" s="48" t="s">
        <v>1619</v>
      </c>
      <c r="J55" s="48" t="s">
        <v>3448</v>
      </c>
      <c r="K55" s="48" t="s">
        <v>3739</v>
      </c>
      <c r="L55" s="48"/>
      <c r="M55" s="48"/>
      <c r="N55" s="48" t="s">
        <v>3541</v>
      </c>
      <c r="O55" s="48"/>
      <c r="P55" s="48" t="s">
        <v>3734</v>
      </c>
      <c r="Q55" s="48"/>
      <c r="R55" s="48" t="s">
        <v>3740</v>
      </c>
      <c r="S55" s="51">
        <v>43438</v>
      </c>
      <c r="T55" s="51" t="s">
        <v>3435</v>
      </c>
      <c r="U55" s="48" t="s">
        <v>3436</v>
      </c>
      <c r="V55" s="48"/>
      <c r="W55" s="48" t="s">
        <v>3736</v>
      </c>
      <c r="X55" s="50" t="s">
        <v>3437</v>
      </c>
    </row>
    <row r="56" spans="1:24" s="60" customFormat="1" x14ac:dyDescent="0.25">
      <c r="A56" s="48">
        <f t="shared" si="0"/>
        <v>55</v>
      </c>
      <c r="B56" s="48" t="s">
        <v>3741</v>
      </c>
      <c r="C56" s="61" t="s">
        <v>3742</v>
      </c>
      <c r="D56" s="61" t="s">
        <v>3743</v>
      </c>
      <c r="E56" s="62" t="s">
        <v>3732</v>
      </c>
      <c r="F56" s="50" t="s">
        <v>3446</v>
      </c>
      <c r="G56" s="48">
        <v>1</v>
      </c>
      <c r="H56" s="63">
        <v>2011</v>
      </c>
      <c r="I56" s="48" t="s">
        <v>1619</v>
      </c>
      <c r="J56" s="48" t="s">
        <v>3448</v>
      </c>
      <c r="K56" s="48" t="s">
        <v>3744</v>
      </c>
      <c r="L56" s="48"/>
      <c r="M56" s="48"/>
      <c r="N56" s="48" t="s">
        <v>3541</v>
      </c>
      <c r="O56" s="48"/>
      <c r="P56" s="48" t="s">
        <v>3734</v>
      </c>
      <c r="Q56" s="48"/>
      <c r="R56" s="48" t="s">
        <v>3745</v>
      </c>
      <c r="S56" s="51">
        <v>43438</v>
      </c>
      <c r="T56" s="51" t="s">
        <v>3435</v>
      </c>
      <c r="U56" s="48" t="s">
        <v>3436</v>
      </c>
      <c r="V56" s="48"/>
      <c r="W56" s="48" t="s">
        <v>3741</v>
      </c>
      <c r="X56" s="50" t="s">
        <v>3437</v>
      </c>
    </row>
    <row r="57" spans="1:24" s="60" customFormat="1" x14ac:dyDescent="0.25">
      <c r="A57" s="48">
        <f t="shared" si="0"/>
        <v>56</v>
      </c>
      <c r="B57" s="48" t="s">
        <v>3746</v>
      </c>
      <c r="C57" s="61" t="s">
        <v>3747</v>
      </c>
      <c r="D57" s="61" t="s">
        <v>3748</v>
      </c>
      <c r="E57" s="62" t="s">
        <v>3732</v>
      </c>
      <c r="F57" s="50" t="s">
        <v>3446</v>
      </c>
      <c r="G57" s="48">
        <v>1</v>
      </c>
      <c r="H57" s="63">
        <v>2011</v>
      </c>
      <c r="I57" s="48" t="s">
        <v>1619</v>
      </c>
      <c r="J57" s="48" t="s">
        <v>3448</v>
      </c>
      <c r="K57" s="48" t="s">
        <v>3749</v>
      </c>
      <c r="L57" s="48"/>
      <c r="M57" s="48"/>
      <c r="N57" s="48" t="s">
        <v>3541</v>
      </c>
      <c r="O57" s="48"/>
      <c r="P57" s="48" t="s">
        <v>3734</v>
      </c>
      <c r="Q57" s="48"/>
      <c r="R57" s="48" t="s">
        <v>3750</v>
      </c>
      <c r="S57" s="51">
        <v>43438</v>
      </c>
      <c r="T57" s="51" t="s">
        <v>3435</v>
      </c>
      <c r="U57" s="48" t="s">
        <v>3436</v>
      </c>
      <c r="V57" s="48"/>
      <c r="W57" s="48" t="s">
        <v>3746</v>
      </c>
      <c r="X57" s="50" t="s">
        <v>3437</v>
      </c>
    </row>
    <row r="58" spans="1:24" s="60" customFormat="1" x14ac:dyDescent="0.25">
      <c r="A58" s="48">
        <f t="shared" si="0"/>
        <v>57</v>
      </c>
      <c r="B58" s="48" t="s">
        <v>3751</v>
      </c>
      <c r="C58" s="61" t="s">
        <v>3752</v>
      </c>
      <c r="D58" s="61" t="s">
        <v>3753</v>
      </c>
      <c r="E58" s="62" t="s">
        <v>3732</v>
      </c>
      <c r="F58" s="50" t="s">
        <v>3446</v>
      </c>
      <c r="G58" s="48">
        <v>1</v>
      </c>
      <c r="H58" s="63">
        <v>2011</v>
      </c>
      <c r="I58" s="48" t="s">
        <v>1619</v>
      </c>
      <c r="J58" s="48" t="s">
        <v>3448</v>
      </c>
      <c r="K58" s="48" t="s">
        <v>3754</v>
      </c>
      <c r="L58" s="48"/>
      <c r="M58" s="48"/>
      <c r="N58" s="48" t="s">
        <v>3541</v>
      </c>
      <c r="O58" s="48"/>
      <c r="P58" s="48" t="s">
        <v>3734</v>
      </c>
      <c r="Q58" s="48"/>
      <c r="R58" s="48" t="s">
        <v>3755</v>
      </c>
      <c r="S58" s="51">
        <v>43438</v>
      </c>
      <c r="T58" s="51" t="s">
        <v>3435</v>
      </c>
      <c r="U58" s="48" t="s">
        <v>3436</v>
      </c>
      <c r="V58" s="48"/>
      <c r="W58" s="48" t="s">
        <v>3751</v>
      </c>
      <c r="X58" s="50" t="s">
        <v>3437</v>
      </c>
    </row>
    <row r="59" spans="1:24" s="60" customFormat="1" x14ac:dyDescent="0.25">
      <c r="A59" s="48">
        <f t="shared" si="0"/>
        <v>58</v>
      </c>
      <c r="B59" s="48" t="s">
        <v>882</v>
      </c>
      <c r="C59" s="55" t="s">
        <v>3756</v>
      </c>
      <c r="D59" s="55" t="s">
        <v>3757</v>
      </c>
      <c r="E59" s="56" t="s">
        <v>3758</v>
      </c>
      <c r="F59" s="50" t="s">
        <v>3759</v>
      </c>
      <c r="G59" s="48" t="s">
        <v>3447</v>
      </c>
      <c r="H59" s="55">
        <v>1993</v>
      </c>
      <c r="I59" s="48" t="s">
        <v>3720</v>
      </c>
      <c r="J59" s="48">
        <v>170</v>
      </c>
      <c r="K59" s="48" t="s">
        <v>3760</v>
      </c>
      <c r="L59" s="48" t="s">
        <v>3761</v>
      </c>
      <c r="M59" s="48"/>
      <c r="N59" s="48" t="s">
        <v>3556</v>
      </c>
      <c r="O59" s="48">
        <v>6000</v>
      </c>
      <c r="P59" s="48">
        <v>7800</v>
      </c>
      <c r="Q59" s="48">
        <v>7800</v>
      </c>
      <c r="R59" s="48" t="s">
        <v>3762</v>
      </c>
      <c r="S59" s="51">
        <v>43420</v>
      </c>
      <c r="T59" s="51" t="s">
        <v>3435</v>
      </c>
      <c r="U59" s="48" t="s">
        <v>3436</v>
      </c>
      <c r="V59" s="48"/>
      <c r="W59" s="48" t="s">
        <v>882</v>
      </c>
      <c r="X59" s="50" t="s">
        <v>3451</v>
      </c>
    </row>
    <row r="60" spans="1:24" s="60" customFormat="1" x14ac:dyDescent="0.25">
      <c r="A60" s="48">
        <f t="shared" si="0"/>
        <v>59</v>
      </c>
      <c r="B60" s="48" t="s">
        <v>982</v>
      </c>
      <c r="C60" s="48" t="s">
        <v>3763</v>
      </c>
      <c r="D60" s="48" t="s">
        <v>3764</v>
      </c>
      <c r="E60" s="50" t="s">
        <v>3765</v>
      </c>
      <c r="F60" s="50" t="s">
        <v>3766</v>
      </c>
      <c r="G60" s="48" t="s">
        <v>3447</v>
      </c>
      <c r="H60" s="48">
        <v>1983</v>
      </c>
      <c r="I60" s="48" t="s">
        <v>3720</v>
      </c>
      <c r="J60" s="48" t="s">
        <v>3448</v>
      </c>
      <c r="K60" s="48">
        <v>2156714</v>
      </c>
      <c r="L60" s="48" t="s">
        <v>3767</v>
      </c>
      <c r="M60" s="48"/>
      <c r="N60" s="48" t="s">
        <v>3768</v>
      </c>
      <c r="O60" s="48">
        <v>6000</v>
      </c>
      <c r="P60" s="48">
        <v>10495</v>
      </c>
      <c r="Q60" s="48">
        <v>5000</v>
      </c>
      <c r="R60" s="57" t="s">
        <v>3769</v>
      </c>
      <c r="S60" s="58">
        <v>43419</v>
      </c>
      <c r="T60" s="51" t="s">
        <v>3435</v>
      </c>
      <c r="U60" s="48" t="s">
        <v>3436</v>
      </c>
      <c r="V60" s="48"/>
      <c r="W60" s="48" t="s">
        <v>982</v>
      </c>
      <c r="X60" s="50" t="s">
        <v>3451</v>
      </c>
    </row>
    <row r="61" spans="1:24" s="60" customFormat="1" x14ac:dyDescent="0.25">
      <c r="A61" s="48">
        <f t="shared" si="0"/>
        <v>60</v>
      </c>
      <c r="B61" s="48" t="s">
        <v>988</v>
      </c>
      <c r="C61" s="48" t="s">
        <v>3770</v>
      </c>
      <c r="D61" s="48" t="s">
        <v>3771</v>
      </c>
      <c r="E61" s="50" t="s">
        <v>3765</v>
      </c>
      <c r="F61" s="50" t="s">
        <v>3766</v>
      </c>
      <c r="G61" s="48" t="s">
        <v>3447</v>
      </c>
      <c r="H61" s="48">
        <v>1996</v>
      </c>
      <c r="I61" s="48" t="s">
        <v>3720</v>
      </c>
      <c r="J61" s="48" t="s">
        <v>3448</v>
      </c>
      <c r="K61" s="48" t="s">
        <v>3772</v>
      </c>
      <c r="L61" s="48" t="s">
        <v>3773</v>
      </c>
      <c r="M61" s="48"/>
      <c r="N61" s="48" t="s">
        <v>3768</v>
      </c>
      <c r="O61" s="48">
        <v>6000</v>
      </c>
      <c r="P61" s="48">
        <v>10525</v>
      </c>
      <c r="Q61" s="48">
        <v>5500</v>
      </c>
      <c r="R61" s="57" t="s">
        <v>3774</v>
      </c>
      <c r="S61" s="58">
        <v>43419</v>
      </c>
      <c r="T61" s="51" t="s">
        <v>3435</v>
      </c>
      <c r="U61" s="48" t="s">
        <v>3436</v>
      </c>
      <c r="V61" s="48"/>
      <c r="W61" s="48" t="s">
        <v>988</v>
      </c>
      <c r="X61" s="50" t="s">
        <v>3451</v>
      </c>
    </row>
    <row r="62" spans="1:24" s="60" customFormat="1" x14ac:dyDescent="0.25">
      <c r="A62" s="48">
        <f t="shared" si="0"/>
        <v>61</v>
      </c>
      <c r="B62" s="48" t="s">
        <v>357</v>
      </c>
      <c r="C62" s="59" t="s">
        <v>2216</v>
      </c>
      <c r="D62" s="59"/>
      <c r="E62" s="50">
        <v>4041</v>
      </c>
      <c r="F62" s="50" t="s">
        <v>3775</v>
      </c>
      <c r="G62" s="48">
        <v>1</v>
      </c>
      <c r="H62" s="48">
        <v>1980</v>
      </c>
      <c r="I62" s="48" t="s">
        <v>3448</v>
      </c>
      <c r="J62" s="48" t="s">
        <v>3448</v>
      </c>
      <c r="K62" s="48" t="s">
        <v>3448</v>
      </c>
      <c r="L62" s="48" t="s">
        <v>3448</v>
      </c>
      <c r="M62" s="48"/>
      <c r="N62" s="48" t="s">
        <v>3448</v>
      </c>
      <c r="O62" s="48" t="s">
        <v>3448</v>
      </c>
      <c r="P62" s="48" t="s">
        <v>3448</v>
      </c>
      <c r="Q62" s="48" t="s">
        <v>3448</v>
      </c>
      <c r="R62" s="48" t="s">
        <v>3448</v>
      </c>
      <c r="S62" s="51"/>
      <c r="T62" s="51"/>
      <c r="U62" s="48" t="s">
        <v>3436</v>
      </c>
      <c r="V62" s="48"/>
      <c r="W62" s="48" t="s">
        <v>357</v>
      </c>
      <c r="X62" s="50" t="s">
        <v>3437</v>
      </c>
    </row>
    <row r="63" spans="1:24" s="60" customFormat="1" ht="31.5" x14ac:dyDescent="0.25">
      <c r="A63" s="48">
        <f t="shared" si="0"/>
        <v>62</v>
      </c>
      <c r="B63" s="49" t="s">
        <v>3776</v>
      </c>
      <c r="C63" s="48" t="s">
        <v>3777</v>
      </c>
      <c r="D63" s="48"/>
      <c r="E63" s="50" t="s">
        <v>3428</v>
      </c>
      <c r="F63" s="50" t="s">
        <v>3429</v>
      </c>
      <c r="G63" s="48">
        <v>1</v>
      </c>
      <c r="H63" s="48">
        <v>2018</v>
      </c>
      <c r="I63" s="48" t="s">
        <v>3430</v>
      </c>
      <c r="J63" s="48"/>
      <c r="K63" s="48" t="s">
        <v>3778</v>
      </c>
      <c r="L63" s="48" t="s">
        <v>3779</v>
      </c>
      <c r="M63" s="48"/>
      <c r="N63" s="48" t="s">
        <v>3433</v>
      </c>
      <c r="O63" s="48">
        <v>1995</v>
      </c>
      <c r="P63" s="48">
        <v>3500</v>
      </c>
      <c r="Q63" s="48">
        <v>2583</v>
      </c>
      <c r="R63" s="48" t="s">
        <v>3780</v>
      </c>
      <c r="S63" s="51">
        <v>43328</v>
      </c>
      <c r="T63" s="51" t="s">
        <v>3435</v>
      </c>
      <c r="U63" s="48" t="s">
        <v>3436</v>
      </c>
      <c r="V63" s="48"/>
      <c r="W63" s="49" t="s">
        <v>3776</v>
      </c>
      <c r="X63" s="50" t="s">
        <v>3437</v>
      </c>
    </row>
    <row r="64" spans="1:24" ht="31.5" x14ac:dyDescent="0.25">
      <c r="A64" s="48">
        <f t="shared" si="0"/>
        <v>63</v>
      </c>
      <c r="B64" s="49" t="s">
        <v>3781</v>
      </c>
      <c r="C64" s="48" t="s">
        <v>3782</v>
      </c>
      <c r="D64" s="48"/>
      <c r="E64" s="50" t="s">
        <v>3428</v>
      </c>
      <c r="F64" s="50" t="s">
        <v>3429</v>
      </c>
      <c r="G64" s="48">
        <v>1</v>
      </c>
      <c r="H64" s="48">
        <v>2018</v>
      </c>
      <c r="I64" s="48" t="s">
        <v>3430</v>
      </c>
      <c r="J64" s="48"/>
      <c r="K64" s="48" t="s">
        <v>3783</v>
      </c>
      <c r="L64" s="48" t="s">
        <v>3784</v>
      </c>
      <c r="M64" s="48"/>
      <c r="N64" s="48" t="s">
        <v>3433</v>
      </c>
      <c r="O64" s="48">
        <v>1995</v>
      </c>
      <c r="P64" s="48">
        <v>3500</v>
      </c>
      <c r="Q64" s="48">
        <v>2583</v>
      </c>
      <c r="R64" s="48" t="s">
        <v>3785</v>
      </c>
      <c r="S64" s="51">
        <v>43267</v>
      </c>
      <c r="T64" s="51" t="s">
        <v>3435</v>
      </c>
      <c r="U64" s="48" t="s">
        <v>3436</v>
      </c>
      <c r="V64" s="48"/>
      <c r="W64" s="49" t="s">
        <v>3781</v>
      </c>
      <c r="X64" s="50" t="s">
        <v>3437</v>
      </c>
    </row>
    <row r="65" spans="1:24" x14ac:dyDescent="0.25">
      <c r="A65" s="48">
        <f t="shared" si="0"/>
        <v>64</v>
      </c>
      <c r="B65" s="48" t="s">
        <v>898</v>
      </c>
      <c r="C65" s="55" t="s">
        <v>3786</v>
      </c>
      <c r="D65" s="55" t="s">
        <v>3787</v>
      </c>
      <c r="E65" s="56" t="s">
        <v>3788</v>
      </c>
      <c r="F65" s="50" t="s">
        <v>3469</v>
      </c>
      <c r="G65" s="48" t="s">
        <v>3447</v>
      </c>
      <c r="H65" s="55">
        <v>1996</v>
      </c>
      <c r="I65" s="48" t="s">
        <v>3430</v>
      </c>
      <c r="J65" s="48">
        <v>200</v>
      </c>
      <c r="K65" s="48" t="s">
        <v>3789</v>
      </c>
      <c r="L65" s="48" t="s">
        <v>3790</v>
      </c>
      <c r="M65" s="48"/>
      <c r="N65" s="48" t="s">
        <v>3791</v>
      </c>
      <c r="O65" s="48">
        <v>11150</v>
      </c>
      <c r="P65" s="48">
        <v>16500</v>
      </c>
      <c r="Q65" s="48">
        <v>16500</v>
      </c>
      <c r="R65" s="48" t="s">
        <v>3792</v>
      </c>
      <c r="S65" s="51">
        <v>43419</v>
      </c>
      <c r="T65" s="51" t="s">
        <v>3435</v>
      </c>
      <c r="U65" s="48" t="s">
        <v>3436</v>
      </c>
      <c r="V65" s="48"/>
      <c r="W65" s="48" t="s">
        <v>898</v>
      </c>
      <c r="X65" s="50" t="s">
        <v>3451</v>
      </c>
    </row>
    <row r="66" spans="1:24" x14ac:dyDescent="0.25">
      <c r="A66" s="48">
        <f t="shared" si="0"/>
        <v>65</v>
      </c>
      <c r="B66" s="48" t="s">
        <v>3793</v>
      </c>
      <c r="C66" s="48" t="s">
        <v>3794</v>
      </c>
      <c r="D66" s="48" t="s">
        <v>3795</v>
      </c>
      <c r="E66" s="50" t="s">
        <v>3796</v>
      </c>
      <c r="F66" s="50" t="s">
        <v>3563</v>
      </c>
      <c r="G66" s="48">
        <v>1</v>
      </c>
      <c r="H66" s="48">
        <v>2013</v>
      </c>
      <c r="I66" s="48" t="s">
        <v>3430</v>
      </c>
      <c r="J66" s="48" t="s">
        <v>3797</v>
      </c>
      <c r="K66" s="48" t="s">
        <v>3798</v>
      </c>
      <c r="L66" s="48"/>
      <c r="M66" s="48"/>
      <c r="N66" s="48" t="s">
        <v>3556</v>
      </c>
      <c r="O66" s="48">
        <v>4750</v>
      </c>
      <c r="P66" s="48">
        <v>3620</v>
      </c>
      <c r="Q66" s="48"/>
      <c r="R66" s="48" t="s">
        <v>3799</v>
      </c>
      <c r="S66" s="51">
        <v>43438</v>
      </c>
      <c r="T66" s="51" t="s">
        <v>3435</v>
      </c>
      <c r="U66" s="48" t="s">
        <v>3436</v>
      </c>
      <c r="V66" s="48"/>
      <c r="W66" s="48" t="s">
        <v>3793</v>
      </c>
      <c r="X66" s="50" t="s">
        <v>3437</v>
      </c>
    </row>
    <row r="67" spans="1:24" ht="31.5" x14ac:dyDescent="0.25">
      <c r="A67" s="48">
        <f t="shared" ref="A67:A130" si="1">IF(SUBTOTAL(103,E66),A66+1,A66)</f>
        <v>66</v>
      </c>
      <c r="B67" s="48" t="s">
        <v>828</v>
      </c>
      <c r="C67" s="48" t="s">
        <v>3800</v>
      </c>
      <c r="D67" s="48"/>
      <c r="E67" s="50" t="s">
        <v>3801</v>
      </c>
      <c r="F67" s="50" t="s">
        <v>3429</v>
      </c>
      <c r="G67" s="48">
        <v>1</v>
      </c>
      <c r="H67" s="48">
        <v>1992</v>
      </c>
      <c r="I67" s="48" t="s">
        <v>3720</v>
      </c>
      <c r="J67" s="48">
        <v>105</v>
      </c>
      <c r="K67" s="48" t="s">
        <v>3802</v>
      </c>
      <c r="L67" s="48" t="s">
        <v>3803</v>
      </c>
      <c r="M67" s="48"/>
      <c r="N67" s="48" t="s">
        <v>3433</v>
      </c>
      <c r="O67" s="48">
        <v>4250</v>
      </c>
      <c r="P67" s="48">
        <v>7800</v>
      </c>
      <c r="Q67" s="48">
        <v>3300</v>
      </c>
      <c r="R67" s="48" t="s">
        <v>3804</v>
      </c>
      <c r="S67" s="51">
        <v>40100</v>
      </c>
      <c r="T67" s="51" t="s">
        <v>3805</v>
      </c>
      <c r="U67" s="48" t="s">
        <v>3436</v>
      </c>
      <c r="V67" s="48"/>
      <c r="W67" s="48" t="s">
        <v>828</v>
      </c>
      <c r="X67" s="50" t="s">
        <v>3437</v>
      </c>
    </row>
    <row r="68" spans="1:24" x14ac:dyDescent="0.25">
      <c r="A68" s="48">
        <f t="shared" si="1"/>
        <v>67</v>
      </c>
      <c r="B68" s="48" t="s">
        <v>3806</v>
      </c>
      <c r="C68" s="48">
        <v>7404</v>
      </c>
      <c r="D68" s="48"/>
      <c r="E68" s="50" t="s">
        <v>3807</v>
      </c>
      <c r="F68" s="50" t="s">
        <v>3446</v>
      </c>
      <c r="G68" s="48" t="s">
        <v>3447</v>
      </c>
      <c r="H68" s="48"/>
      <c r="I68" s="48" t="s">
        <v>1619</v>
      </c>
      <c r="J68" s="48" t="s">
        <v>3448</v>
      </c>
      <c r="K68" s="48" t="s">
        <v>3448</v>
      </c>
      <c r="L68" s="48" t="s">
        <v>3448</v>
      </c>
      <c r="M68" s="48"/>
      <c r="N68" s="48" t="s">
        <v>3448</v>
      </c>
      <c r="O68" s="48" t="s">
        <v>3448</v>
      </c>
      <c r="P68" s="48" t="s">
        <v>3448</v>
      </c>
      <c r="Q68" s="48" t="s">
        <v>3448</v>
      </c>
      <c r="R68" s="48" t="s">
        <v>3448</v>
      </c>
      <c r="S68" s="51"/>
      <c r="T68" s="51"/>
      <c r="U68" s="48" t="s">
        <v>3436</v>
      </c>
      <c r="V68" s="48"/>
      <c r="W68" s="48" t="s">
        <v>3806</v>
      </c>
      <c r="X68" s="50" t="s">
        <v>3451</v>
      </c>
    </row>
    <row r="69" spans="1:24" x14ac:dyDescent="0.25">
      <c r="A69" s="48">
        <f t="shared" si="1"/>
        <v>68</v>
      </c>
      <c r="B69" s="48" t="s">
        <v>961</v>
      </c>
      <c r="C69" s="48" t="s">
        <v>3808</v>
      </c>
      <c r="D69" s="48"/>
      <c r="E69" s="50" t="s">
        <v>3445</v>
      </c>
      <c r="F69" s="50" t="s">
        <v>3446</v>
      </c>
      <c r="G69" s="48" t="s">
        <v>3447</v>
      </c>
      <c r="H69" s="48"/>
      <c r="I69" s="48" t="s">
        <v>1619</v>
      </c>
      <c r="J69" s="48" t="s">
        <v>3448</v>
      </c>
      <c r="K69" s="48" t="s">
        <v>3448</v>
      </c>
      <c r="L69" s="48" t="s">
        <v>3448</v>
      </c>
      <c r="M69" s="48"/>
      <c r="N69" s="48" t="s">
        <v>3448</v>
      </c>
      <c r="O69" s="48" t="s">
        <v>3448</v>
      </c>
      <c r="P69" s="48" t="s">
        <v>3448</v>
      </c>
      <c r="Q69" s="48" t="s">
        <v>3448</v>
      </c>
      <c r="R69" s="48" t="s">
        <v>3448</v>
      </c>
      <c r="S69" s="51"/>
      <c r="T69" s="51"/>
      <c r="U69" s="48" t="s">
        <v>3436</v>
      </c>
      <c r="V69" s="48"/>
      <c r="W69" s="48" t="s">
        <v>961</v>
      </c>
      <c r="X69" s="50" t="s">
        <v>3451</v>
      </c>
    </row>
    <row r="70" spans="1:24" ht="31.5" x14ac:dyDescent="0.25">
      <c r="A70" s="48">
        <f t="shared" si="1"/>
        <v>69</v>
      </c>
      <c r="B70" s="48" t="s">
        <v>1828</v>
      </c>
      <c r="C70" s="48" t="s">
        <v>3809</v>
      </c>
      <c r="D70" s="48" t="s">
        <v>3810</v>
      </c>
      <c r="E70" s="50" t="s">
        <v>3811</v>
      </c>
      <c r="F70" s="50" t="s">
        <v>3527</v>
      </c>
      <c r="G70" s="48">
        <v>1</v>
      </c>
      <c r="H70" s="48">
        <v>1999</v>
      </c>
      <c r="I70" s="48" t="s">
        <v>3495</v>
      </c>
      <c r="J70" s="48">
        <v>70</v>
      </c>
      <c r="K70" s="48" t="s">
        <v>3812</v>
      </c>
      <c r="L70" s="48" t="s">
        <v>3813</v>
      </c>
      <c r="M70" s="48"/>
      <c r="N70" s="48" t="s">
        <v>3510</v>
      </c>
      <c r="O70" s="48">
        <v>2300</v>
      </c>
      <c r="P70" s="48">
        <v>2800</v>
      </c>
      <c r="Q70" s="48">
        <v>1880</v>
      </c>
      <c r="R70" s="48" t="s">
        <v>3814</v>
      </c>
      <c r="S70" s="51">
        <v>43417</v>
      </c>
      <c r="T70" s="51" t="s">
        <v>3435</v>
      </c>
      <c r="U70" s="48" t="s">
        <v>3436</v>
      </c>
      <c r="V70" s="48"/>
      <c r="W70" s="48" t="s">
        <v>1828</v>
      </c>
      <c r="X70" s="50" t="s">
        <v>3437</v>
      </c>
    </row>
    <row r="71" spans="1:24" ht="31.5" x14ac:dyDescent="0.25">
      <c r="A71" s="48">
        <f t="shared" si="1"/>
        <v>70</v>
      </c>
      <c r="B71" s="48" t="s">
        <v>253</v>
      </c>
      <c r="C71" s="48" t="s">
        <v>3815</v>
      </c>
      <c r="D71" s="48" t="s">
        <v>3816</v>
      </c>
      <c r="E71" s="50" t="s">
        <v>3817</v>
      </c>
      <c r="F71" s="50" t="s">
        <v>3553</v>
      </c>
      <c r="G71" s="48">
        <v>1</v>
      </c>
      <c r="H71" s="48">
        <v>1998</v>
      </c>
      <c r="I71" s="48" t="s">
        <v>3720</v>
      </c>
      <c r="J71" s="48">
        <v>70</v>
      </c>
      <c r="K71" s="48"/>
      <c r="L71" s="48" t="s">
        <v>3818</v>
      </c>
      <c r="M71" s="48"/>
      <c r="N71" s="48" t="s">
        <v>3819</v>
      </c>
      <c r="O71" s="48">
        <v>2445</v>
      </c>
      <c r="P71" s="48">
        <v>3500</v>
      </c>
      <c r="Q71" s="48">
        <v>1850</v>
      </c>
      <c r="R71" s="48" t="s">
        <v>3820</v>
      </c>
      <c r="S71" s="51">
        <v>43417</v>
      </c>
      <c r="T71" s="51" t="s">
        <v>3435</v>
      </c>
      <c r="U71" s="48" t="s">
        <v>3436</v>
      </c>
      <c r="V71" s="48"/>
      <c r="W71" s="48" t="s">
        <v>253</v>
      </c>
      <c r="X71" s="50" t="s">
        <v>3437</v>
      </c>
    </row>
    <row r="72" spans="1:24" x14ac:dyDescent="0.25">
      <c r="A72" s="48">
        <f t="shared" si="1"/>
        <v>71</v>
      </c>
      <c r="B72" s="48" t="s">
        <v>1003</v>
      </c>
      <c r="C72" s="48" t="s">
        <v>3821</v>
      </c>
      <c r="D72" s="48" t="s">
        <v>3822</v>
      </c>
      <c r="E72" s="50" t="s">
        <v>3823</v>
      </c>
      <c r="F72" s="50" t="s">
        <v>3527</v>
      </c>
      <c r="G72" s="48" t="s">
        <v>3447</v>
      </c>
      <c r="H72" s="48">
        <v>2011</v>
      </c>
      <c r="I72" s="48" t="s">
        <v>3720</v>
      </c>
      <c r="J72" s="48">
        <v>55</v>
      </c>
      <c r="K72" s="48"/>
      <c r="L72" s="48" t="s">
        <v>3824</v>
      </c>
      <c r="M72" s="48"/>
      <c r="N72" s="48" t="s">
        <v>3510</v>
      </c>
      <c r="O72" s="48">
        <v>1329</v>
      </c>
      <c r="P72" s="48">
        <v>1760</v>
      </c>
      <c r="Q72" s="48">
        <v>1315</v>
      </c>
      <c r="R72" s="48" t="s">
        <v>3825</v>
      </c>
      <c r="S72" s="51">
        <v>43417</v>
      </c>
      <c r="T72" s="51" t="s">
        <v>3435</v>
      </c>
      <c r="U72" s="48" t="s">
        <v>3436</v>
      </c>
      <c r="V72" s="48"/>
      <c r="W72" s="48" t="s">
        <v>1003</v>
      </c>
      <c r="X72" s="50" t="s">
        <v>3451</v>
      </c>
    </row>
    <row r="73" spans="1:24" ht="31.5" x14ac:dyDescent="0.25">
      <c r="A73" s="48">
        <f t="shared" si="1"/>
        <v>72</v>
      </c>
      <c r="B73" s="48" t="s">
        <v>1009</v>
      </c>
      <c r="C73" s="55" t="s">
        <v>3826</v>
      </c>
      <c r="D73" s="55" t="s">
        <v>3827</v>
      </c>
      <c r="E73" s="56" t="s">
        <v>3828</v>
      </c>
      <c r="F73" s="50" t="s">
        <v>3429</v>
      </c>
      <c r="G73" s="48" t="s">
        <v>3447</v>
      </c>
      <c r="H73" s="55">
        <v>2011</v>
      </c>
      <c r="I73" s="48" t="s">
        <v>3495</v>
      </c>
      <c r="J73" s="48">
        <v>70</v>
      </c>
      <c r="K73" s="48" t="s">
        <v>3829</v>
      </c>
      <c r="L73" s="48" t="s">
        <v>3830</v>
      </c>
      <c r="M73" s="48"/>
      <c r="N73" s="48" t="s">
        <v>3477</v>
      </c>
      <c r="O73" s="48">
        <v>2890</v>
      </c>
      <c r="P73" s="48">
        <v>3500</v>
      </c>
      <c r="Q73" s="48">
        <v>2020</v>
      </c>
      <c r="R73" s="48" t="s">
        <v>3831</v>
      </c>
      <c r="S73" s="51">
        <v>43417</v>
      </c>
      <c r="T73" s="51" t="s">
        <v>3435</v>
      </c>
      <c r="U73" s="48" t="s">
        <v>3436</v>
      </c>
      <c r="V73" s="48"/>
      <c r="W73" s="48" t="s">
        <v>1009</v>
      </c>
      <c r="X73" s="50" t="s">
        <v>3451</v>
      </c>
    </row>
    <row r="74" spans="1:24" x14ac:dyDescent="0.25">
      <c r="A74" s="48">
        <f t="shared" si="1"/>
        <v>73</v>
      </c>
      <c r="B74" s="48" t="s">
        <v>3832</v>
      </c>
      <c r="C74" s="48" t="s">
        <v>3833</v>
      </c>
      <c r="D74" s="48" t="s">
        <v>3834</v>
      </c>
      <c r="E74" s="50" t="s">
        <v>3835</v>
      </c>
      <c r="F74" s="50" t="s">
        <v>3488</v>
      </c>
      <c r="G74" s="48">
        <v>1</v>
      </c>
      <c r="H74" s="48">
        <v>1983</v>
      </c>
      <c r="I74" s="48" t="s">
        <v>3430</v>
      </c>
      <c r="J74" s="48">
        <v>350</v>
      </c>
      <c r="K74" s="48">
        <v>5511187298</v>
      </c>
      <c r="L74" s="48" t="s">
        <v>3836</v>
      </c>
      <c r="M74" s="48"/>
      <c r="N74" s="48" t="s">
        <v>3477</v>
      </c>
      <c r="O74" s="48">
        <v>10850</v>
      </c>
      <c r="P74" s="48">
        <v>11500</v>
      </c>
      <c r="Q74" s="48">
        <v>8770</v>
      </c>
      <c r="R74" s="48" t="s">
        <v>3837</v>
      </c>
      <c r="S74" s="51">
        <v>43417</v>
      </c>
      <c r="T74" s="51" t="s">
        <v>3435</v>
      </c>
      <c r="U74" s="48" t="s">
        <v>3436</v>
      </c>
      <c r="V74" s="48"/>
      <c r="W74" s="48" t="s">
        <v>3832</v>
      </c>
      <c r="X74" s="50" t="s">
        <v>3437</v>
      </c>
    </row>
    <row r="75" spans="1:24" x14ac:dyDescent="0.25">
      <c r="A75" s="48">
        <f t="shared" si="1"/>
        <v>74</v>
      </c>
      <c r="B75" s="48" t="s">
        <v>1021</v>
      </c>
      <c r="C75" s="55" t="s">
        <v>3838</v>
      </c>
      <c r="D75" s="55" t="s">
        <v>3839</v>
      </c>
      <c r="E75" s="56" t="s">
        <v>3840</v>
      </c>
      <c r="F75" s="50" t="s">
        <v>3665</v>
      </c>
      <c r="G75" s="48" t="s">
        <v>3447</v>
      </c>
      <c r="H75" s="55">
        <v>2009</v>
      </c>
      <c r="I75" s="48" t="s">
        <v>3495</v>
      </c>
      <c r="J75" s="48">
        <v>70</v>
      </c>
      <c r="K75" s="48" t="s">
        <v>3841</v>
      </c>
      <c r="L75" s="48" t="s">
        <v>3842</v>
      </c>
      <c r="M75" s="48"/>
      <c r="N75" s="48" t="s">
        <v>3477</v>
      </c>
      <c r="O75" s="48">
        <v>2890</v>
      </c>
      <c r="P75" s="48">
        <v>3500</v>
      </c>
      <c r="Q75" s="48">
        <v>2000</v>
      </c>
      <c r="R75" s="57" t="s">
        <v>3843</v>
      </c>
      <c r="S75" s="58">
        <v>43417</v>
      </c>
      <c r="T75" s="51" t="s">
        <v>3435</v>
      </c>
      <c r="U75" s="48" t="s">
        <v>3436</v>
      </c>
      <c r="V75" s="48"/>
      <c r="W75" s="48" t="s">
        <v>1021</v>
      </c>
      <c r="X75" s="50" t="s">
        <v>3451</v>
      </c>
    </row>
    <row r="76" spans="1:24" x14ac:dyDescent="0.25">
      <c r="A76" s="48">
        <f t="shared" si="1"/>
        <v>75</v>
      </c>
      <c r="B76" s="48" t="s">
        <v>856</v>
      </c>
      <c r="C76" s="48" t="s">
        <v>3844</v>
      </c>
      <c r="D76" s="48" t="s">
        <v>3845</v>
      </c>
      <c r="E76" s="50" t="s">
        <v>3846</v>
      </c>
      <c r="F76" s="50" t="s">
        <v>3766</v>
      </c>
      <c r="G76" s="48">
        <v>1</v>
      </c>
      <c r="H76" s="48">
        <v>1976</v>
      </c>
      <c r="I76" s="48" t="s">
        <v>3720</v>
      </c>
      <c r="J76" s="48">
        <v>170</v>
      </c>
      <c r="K76" s="48">
        <v>1275365</v>
      </c>
      <c r="L76" s="48" t="s">
        <v>3847</v>
      </c>
      <c r="M76" s="48"/>
      <c r="N76" s="48" t="s">
        <v>3768</v>
      </c>
      <c r="O76" s="48">
        <v>5969</v>
      </c>
      <c r="P76" s="48">
        <v>12000</v>
      </c>
      <c r="Q76" s="48">
        <v>5800</v>
      </c>
      <c r="R76" s="48" t="s">
        <v>3848</v>
      </c>
      <c r="S76" s="51">
        <v>43413</v>
      </c>
      <c r="T76" s="51" t="s">
        <v>3435</v>
      </c>
      <c r="U76" s="48" t="s">
        <v>3436</v>
      </c>
      <c r="V76" s="48"/>
      <c r="W76" s="48" t="s">
        <v>856</v>
      </c>
      <c r="X76" s="50" t="s">
        <v>3437</v>
      </c>
    </row>
    <row r="77" spans="1:24" ht="31.5" x14ac:dyDescent="0.25">
      <c r="A77" s="48">
        <f t="shared" si="1"/>
        <v>76</v>
      </c>
      <c r="B77" s="48" t="s">
        <v>247</v>
      </c>
      <c r="C77" s="48" t="s">
        <v>3849</v>
      </c>
      <c r="D77" s="48" t="s">
        <v>3850</v>
      </c>
      <c r="E77" s="50" t="s">
        <v>3851</v>
      </c>
      <c r="F77" s="50" t="s">
        <v>3429</v>
      </c>
      <c r="G77" s="48">
        <v>1</v>
      </c>
      <c r="H77" s="48">
        <v>1989</v>
      </c>
      <c r="I77" s="48" t="s">
        <v>3720</v>
      </c>
      <c r="J77" s="48">
        <v>320</v>
      </c>
      <c r="K77" s="48" t="s">
        <v>3852</v>
      </c>
      <c r="L77" s="48"/>
      <c r="M77" s="48"/>
      <c r="N77" s="48" t="s">
        <v>3819</v>
      </c>
      <c r="O77" s="48">
        <v>6000</v>
      </c>
      <c r="P77" s="48">
        <v>10460</v>
      </c>
      <c r="Q77" s="48">
        <v>5500</v>
      </c>
      <c r="R77" s="48" t="s">
        <v>3853</v>
      </c>
      <c r="S77" s="51">
        <v>43414</v>
      </c>
      <c r="T77" s="51" t="s">
        <v>3435</v>
      </c>
      <c r="U77" s="48" t="s">
        <v>3436</v>
      </c>
      <c r="V77" s="48"/>
      <c r="W77" s="48" t="s">
        <v>247</v>
      </c>
      <c r="X77" s="50" t="s">
        <v>3437</v>
      </c>
    </row>
    <row r="78" spans="1:24" x14ac:dyDescent="0.25">
      <c r="A78" s="48">
        <f t="shared" si="1"/>
        <v>77</v>
      </c>
      <c r="B78" s="48" t="s">
        <v>1027</v>
      </c>
      <c r="C78" s="55" t="s">
        <v>3854</v>
      </c>
      <c r="D78" s="55" t="s">
        <v>3855</v>
      </c>
      <c r="E78" s="56" t="s">
        <v>3856</v>
      </c>
      <c r="F78" s="50" t="s">
        <v>3527</v>
      </c>
      <c r="G78" s="48" t="s">
        <v>3447</v>
      </c>
      <c r="H78" s="55">
        <v>2008</v>
      </c>
      <c r="I78" s="48" t="s">
        <v>3720</v>
      </c>
      <c r="J78" s="48">
        <v>60</v>
      </c>
      <c r="K78" s="48" t="s">
        <v>3857</v>
      </c>
      <c r="L78" s="48"/>
      <c r="M78" s="48"/>
      <c r="N78" s="48" t="s">
        <v>3510</v>
      </c>
      <c r="O78" s="48">
        <v>1794</v>
      </c>
      <c r="P78" s="48">
        <v>1850</v>
      </c>
      <c r="Q78" s="48">
        <v>1475</v>
      </c>
      <c r="R78" s="48" t="s">
        <v>3858</v>
      </c>
      <c r="S78" s="51">
        <v>43415</v>
      </c>
      <c r="T78" s="51" t="s">
        <v>3435</v>
      </c>
      <c r="U78" s="48" t="s">
        <v>3436</v>
      </c>
      <c r="V78" s="48"/>
      <c r="W78" s="48" t="s">
        <v>1027</v>
      </c>
      <c r="X78" s="50" t="s">
        <v>3451</v>
      </c>
    </row>
    <row r="79" spans="1:24" x14ac:dyDescent="0.25">
      <c r="A79" s="48">
        <f t="shared" si="1"/>
        <v>78</v>
      </c>
      <c r="B79" s="48" t="s">
        <v>1845</v>
      </c>
      <c r="C79" s="48" t="s">
        <v>3859</v>
      </c>
      <c r="D79" s="48" t="s">
        <v>3860</v>
      </c>
      <c r="E79" s="50" t="s">
        <v>3861</v>
      </c>
      <c r="F79" s="50" t="s">
        <v>3469</v>
      </c>
      <c r="G79" s="48">
        <v>2</v>
      </c>
      <c r="H79" s="48">
        <v>1993</v>
      </c>
      <c r="I79" s="48" t="s">
        <v>3430</v>
      </c>
      <c r="J79" s="48">
        <v>330</v>
      </c>
      <c r="K79" s="48" t="s">
        <v>3862</v>
      </c>
      <c r="L79" s="48" t="s">
        <v>3863</v>
      </c>
      <c r="M79" s="48">
        <v>44</v>
      </c>
      <c r="N79" s="48" t="s">
        <v>3433</v>
      </c>
      <c r="O79" s="48">
        <v>14000</v>
      </c>
      <c r="P79" s="48">
        <v>22000</v>
      </c>
      <c r="Q79" s="48">
        <v>22000</v>
      </c>
      <c r="R79" s="48" t="s">
        <v>3864</v>
      </c>
      <c r="S79" s="51">
        <v>43417</v>
      </c>
      <c r="T79" s="51" t="s">
        <v>3435</v>
      </c>
      <c r="U79" s="48" t="s">
        <v>3436</v>
      </c>
      <c r="V79" s="48"/>
      <c r="W79" s="48" t="s">
        <v>1845</v>
      </c>
      <c r="X79" s="50" t="s">
        <v>3437</v>
      </c>
    </row>
    <row r="80" spans="1:24" x14ac:dyDescent="0.25">
      <c r="A80" s="48">
        <f t="shared" si="1"/>
        <v>79</v>
      </c>
      <c r="B80" s="48" t="s">
        <v>1033</v>
      </c>
      <c r="C80" s="55" t="s">
        <v>3865</v>
      </c>
      <c r="D80" s="55"/>
      <c r="E80" s="56" t="s">
        <v>3866</v>
      </c>
      <c r="F80" s="50" t="s">
        <v>3527</v>
      </c>
      <c r="G80" s="48" t="s">
        <v>3447</v>
      </c>
      <c r="H80" s="55">
        <v>2003</v>
      </c>
      <c r="I80" s="48" t="s">
        <v>3720</v>
      </c>
      <c r="J80" s="48">
        <v>60</v>
      </c>
      <c r="K80" s="48" t="s">
        <v>3867</v>
      </c>
      <c r="L80" s="48"/>
      <c r="M80" s="48"/>
      <c r="N80" s="48" t="s">
        <v>3868</v>
      </c>
      <c r="O80" s="48">
        <v>1998</v>
      </c>
      <c r="P80" s="48">
        <v>1830</v>
      </c>
      <c r="Q80" s="48">
        <v>1369</v>
      </c>
      <c r="R80" s="48" t="s">
        <v>3869</v>
      </c>
      <c r="S80" s="51">
        <v>40857</v>
      </c>
      <c r="T80" s="51" t="s">
        <v>3870</v>
      </c>
      <c r="U80" s="48" t="s">
        <v>3559</v>
      </c>
      <c r="V80" s="48"/>
      <c r="W80" s="48" t="s">
        <v>1033</v>
      </c>
      <c r="X80" s="50" t="s">
        <v>3451</v>
      </c>
    </row>
    <row r="81" spans="1:24" x14ac:dyDescent="0.25">
      <c r="A81" s="48">
        <f t="shared" si="1"/>
        <v>80</v>
      </c>
      <c r="B81" s="49" t="s">
        <v>3871</v>
      </c>
      <c r="C81" s="48" t="s">
        <v>3872</v>
      </c>
      <c r="D81" s="48"/>
      <c r="E81" s="50" t="s">
        <v>3873</v>
      </c>
      <c r="F81" s="50" t="s">
        <v>3591</v>
      </c>
      <c r="G81" s="48">
        <v>1</v>
      </c>
      <c r="H81" s="48">
        <v>2018</v>
      </c>
      <c r="I81" s="48" t="s">
        <v>3430</v>
      </c>
      <c r="J81" s="48">
        <v>310</v>
      </c>
      <c r="K81" s="48" t="s">
        <v>3874</v>
      </c>
      <c r="L81" s="48"/>
      <c r="M81" s="48" t="s">
        <v>3875</v>
      </c>
      <c r="N81" s="48" t="s">
        <v>3433</v>
      </c>
      <c r="O81" s="48">
        <v>4800</v>
      </c>
      <c r="P81" s="48">
        <v>17290</v>
      </c>
      <c r="Q81" s="48"/>
      <c r="R81" s="48" t="s">
        <v>3876</v>
      </c>
      <c r="S81" s="51">
        <v>43313</v>
      </c>
      <c r="T81" s="51" t="s">
        <v>3435</v>
      </c>
      <c r="U81" s="48" t="s">
        <v>3436</v>
      </c>
      <c r="V81" s="48"/>
      <c r="W81" s="49" t="s">
        <v>3871</v>
      </c>
      <c r="X81" s="50" t="s">
        <v>3437</v>
      </c>
    </row>
    <row r="82" spans="1:24" x14ac:dyDescent="0.25">
      <c r="A82" s="48">
        <f t="shared" si="1"/>
        <v>81</v>
      </c>
      <c r="B82" s="49" t="s">
        <v>3877</v>
      </c>
      <c r="C82" s="48" t="s">
        <v>3878</v>
      </c>
      <c r="D82" s="48"/>
      <c r="E82" s="50" t="s">
        <v>3879</v>
      </c>
      <c r="F82" s="50" t="s">
        <v>3591</v>
      </c>
      <c r="G82" s="48">
        <v>1</v>
      </c>
      <c r="H82" s="48">
        <v>2018</v>
      </c>
      <c r="I82" s="48" t="s">
        <v>3430</v>
      </c>
      <c r="J82" s="48"/>
      <c r="K82" s="48" t="s">
        <v>3880</v>
      </c>
      <c r="L82" s="48"/>
      <c r="M82" s="48" t="s">
        <v>3881</v>
      </c>
      <c r="N82" s="48"/>
      <c r="O82" s="48">
        <v>4400</v>
      </c>
      <c r="P82" s="48">
        <v>8135</v>
      </c>
      <c r="Q82" s="48"/>
      <c r="R82" s="48" t="s">
        <v>3882</v>
      </c>
      <c r="S82" s="51">
        <v>43320</v>
      </c>
      <c r="T82" s="51" t="s">
        <v>3435</v>
      </c>
      <c r="U82" s="48" t="s">
        <v>3436</v>
      </c>
      <c r="V82" s="48"/>
      <c r="W82" s="49" t="s">
        <v>3877</v>
      </c>
      <c r="X82" s="50" t="s">
        <v>3437</v>
      </c>
    </row>
    <row r="83" spans="1:24" x14ac:dyDescent="0.25">
      <c r="A83" s="48">
        <f t="shared" si="1"/>
        <v>82</v>
      </c>
      <c r="B83" s="49" t="s">
        <v>3883</v>
      </c>
      <c r="C83" s="48" t="s">
        <v>3884</v>
      </c>
      <c r="D83" s="48"/>
      <c r="E83" s="50" t="s">
        <v>3879</v>
      </c>
      <c r="F83" s="50" t="s">
        <v>3591</v>
      </c>
      <c r="G83" s="48">
        <v>1</v>
      </c>
      <c r="H83" s="48">
        <v>2018</v>
      </c>
      <c r="I83" s="48" t="s">
        <v>3430</v>
      </c>
      <c r="J83" s="48"/>
      <c r="K83" s="48" t="s">
        <v>3885</v>
      </c>
      <c r="L83" s="48"/>
      <c r="M83" s="48" t="s">
        <v>3886</v>
      </c>
      <c r="N83" s="48"/>
      <c r="O83" s="48">
        <v>4400</v>
      </c>
      <c r="P83" s="48">
        <v>8135</v>
      </c>
      <c r="Q83" s="48"/>
      <c r="R83" s="48" t="s">
        <v>3887</v>
      </c>
      <c r="S83" s="51">
        <v>43320</v>
      </c>
      <c r="T83" s="51" t="s">
        <v>3435</v>
      </c>
      <c r="U83" s="48" t="s">
        <v>3436</v>
      </c>
      <c r="V83" s="48"/>
      <c r="W83" s="49" t="s">
        <v>3883</v>
      </c>
      <c r="X83" s="50" t="s">
        <v>3437</v>
      </c>
    </row>
    <row r="84" spans="1:24" x14ac:dyDescent="0.25">
      <c r="A84" s="48">
        <f t="shared" si="1"/>
        <v>83</v>
      </c>
      <c r="B84" s="48" t="s">
        <v>2355</v>
      </c>
      <c r="C84" s="48" t="s">
        <v>3888</v>
      </c>
      <c r="D84" s="48" t="s">
        <v>3889</v>
      </c>
      <c r="E84" s="50" t="s">
        <v>3890</v>
      </c>
      <c r="F84" s="50" t="s">
        <v>3591</v>
      </c>
      <c r="G84" s="48">
        <v>1</v>
      </c>
      <c r="H84" s="48">
        <v>2007</v>
      </c>
      <c r="I84" s="48" t="s">
        <v>3430</v>
      </c>
      <c r="J84" s="48">
        <v>150</v>
      </c>
      <c r="K84" s="48" t="s">
        <v>3891</v>
      </c>
      <c r="L84" s="48"/>
      <c r="M84" s="48" t="s">
        <v>3892</v>
      </c>
      <c r="N84" s="48" t="s">
        <v>3541</v>
      </c>
      <c r="O84" s="48">
        <v>4400</v>
      </c>
      <c r="P84" s="48">
        <v>7600</v>
      </c>
      <c r="Q84" s="48"/>
      <c r="R84" s="48" t="s">
        <v>3893</v>
      </c>
      <c r="S84" s="51">
        <v>43383</v>
      </c>
      <c r="T84" s="51" t="s">
        <v>3435</v>
      </c>
      <c r="U84" s="48" t="s">
        <v>3436</v>
      </c>
      <c r="V84" s="48"/>
      <c r="W84" s="48" t="s">
        <v>2355</v>
      </c>
      <c r="X84" s="50" t="s">
        <v>3437</v>
      </c>
    </row>
    <row r="85" spans="1:24" x14ac:dyDescent="0.25">
      <c r="A85" s="48">
        <f t="shared" si="1"/>
        <v>84</v>
      </c>
      <c r="B85" s="48" t="s">
        <v>2495</v>
      </c>
      <c r="C85" s="48" t="s">
        <v>3894</v>
      </c>
      <c r="D85" s="48" t="s">
        <v>3895</v>
      </c>
      <c r="E85" s="50" t="s">
        <v>3890</v>
      </c>
      <c r="F85" s="50" t="s">
        <v>3591</v>
      </c>
      <c r="G85" s="48">
        <v>1</v>
      </c>
      <c r="H85" s="48">
        <v>2011</v>
      </c>
      <c r="I85" s="48" t="s">
        <v>3430</v>
      </c>
      <c r="J85" s="48">
        <v>150</v>
      </c>
      <c r="K85" s="48" t="s">
        <v>3896</v>
      </c>
      <c r="L85" s="48"/>
      <c r="M85" s="48" t="s">
        <v>3897</v>
      </c>
      <c r="N85" s="48" t="s">
        <v>3541</v>
      </c>
      <c r="O85" s="48">
        <v>4400</v>
      </c>
      <c r="P85" s="48">
        <v>7600</v>
      </c>
      <c r="Q85" s="48"/>
      <c r="R85" s="48" t="s">
        <v>3898</v>
      </c>
      <c r="S85" s="51">
        <v>43383</v>
      </c>
      <c r="T85" s="51" t="s">
        <v>3435</v>
      </c>
      <c r="U85" s="48" t="s">
        <v>3436</v>
      </c>
      <c r="V85" s="48"/>
      <c r="W85" s="48" t="s">
        <v>2495</v>
      </c>
      <c r="X85" s="50" t="s">
        <v>3437</v>
      </c>
    </row>
    <row r="86" spans="1:24" x14ac:dyDescent="0.25">
      <c r="A86" s="48">
        <f t="shared" si="1"/>
        <v>85</v>
      </c>
      <c r="B86" s="48" t="s">
        <v>3899</v>
      </c>
      <c r="C86" s="55" t="s">
        <v>3900</v>
      </c>
      <c r="D86" s="55" t="s">
        <v>3901</v>
      </c>
      <c r="E86" s="50" t="s">
        <v>3890</v>
      </c>
      <c r="F86" s="50" t="s">
        <v>3591</v>
      </c>
      <c r="G86" s="48">
        <v>1</v>
      </c>
      <c r="H86" s="48">
        <v>2013</v>
      </c>
      <c r="I86" s="48" t="s">
        <v>3430</v>
      </c>
      <c r="J86" s="48">
        <v>160</v>
      </c>
      <c r="K86" s="48" t="s">
        <v>3902</v>
      </c>
      <c r="L86" s="48"/>
      <c r="M86" s="48" t="s">
        <v>3903</v>
      </c>
      <c r="N86" s="48" t="s">
        <v>3433</v>
      </c>
      <c r="O86" s="48">
        <v>4400</v>
      </c>
      <c r="P86" s="48">
        <v>7600</v>
      </c>
      <c r="Q86" s="48"/>
      <c r="R86" s="48" t="s">
        <v>3904</v>
      </c>
      <c r="S86" s="51">
        <v>43384</v>
      </c>
      <c r="T86" s="51" t="s">
        <v>3435</v>
      </c>
      <c r="U86" s="48" t="s">
        <v>3436</v>
      </c>
      <c r="V86" s="48"/>
      <c r="W86" s="48" t="s">
        <v>3899</v>
      </c>
      <c r="X86" s="50" t="s">
        <v>3437</v>
      </c>
    </row>
    <row r="87" spans="1:24" x14ac:dyDescent="0.25">
      <c r="A87" s="48">
        <f t="shared" si="1"/>
        <v>86</v>
      </c>
      <c r="B87" s="48" t="s">
        <v>3905</v>
      </c>
      <c r="C87" s="55" t="s">
        <v>3906</v>
      </c>
      <c r="D87" s="55" t="s">
        <v>3907</v>
      </c>
      <c r="E87" s="50" t="s">
        <v>3890</v>
      </c>
      <c r="F87" s="50" t="s">
        <v>3591</v>
      </c>
      <c r="G87" s="48">
        <v>1</v>
      </c>
      <c r="H87" s="48">
        <v>2013</v>
      </c>
      <c r="I87" s="48" t="s">
        <v>3430</v>
      </c>
      <c r="J87" s="48">
        <v>160</v>
      </c>
      <c r="K87" s="48" t="s">
        <v>3908</v>
      </c>
      <c r="L87" s="48"/>
      <c r="M87" s="48" t="s">
        <v>3909</v>
      </c>
      <c r="N87" s="48" t="s">
        <v>3433</v>
      </c>
      <c r="O87" s="48">
        <v>4400</v>
      </c>
      <c r="P87" s="48">
        <v>7600</v>
      </c>
      <c r="Q87" s="48"/>
      <c r="R87" s="48" t="s">
        <v>3910</v>
      </c>
      <c r="S87" s="51">
        <v>43384</v>
      </c>
      <c r="T87" s="51" t="s">
        <v>3435</v>
      </c>
      <c r="U87" s="48" t="s">
        <v>3436</v>
      </c>
      <c r="V87" s="48"/>
      <c r="W87" s="48" t="s">
        <v>3905</v>
      </c>
      <c r="X87" s="50" t="s">
        <v>3437</v>
      </c>
    </row>
    <row r="88" spans="1:24" x14ac:dyDescent="0.25">
      <c r="A88" s="48">
        <f t="shared" si="1"/>
        <v>87</v>
      </c>
      <c r="B88" s="48" t="s">
        <v>3911</v>
      </c>
      <c r="C88" s="48" t="s">
        <v>3912</v>
      </c>
      <c r="D88" s="48" t="s">
        <v>3913</v>
      </c>
      <c r="E88" s="50" t="s">
        <v>3914</v>
      </c>
      <c r="F88" s="50" t="s">
        <v>3591</v>
      </c>
      <c r="G88" s="48">
        <v>1</v>
      </c>
      <c r="H88" s="48">
        <v>2013</v>
      </c>
      <c r="I88" s="48" t="s">
        <v>3430</v>
      </c>
      <c r="J88" s="48">
        <v>160</v>
      </c>
      <c r="K88" s="48" t="s">
        <v>3915</v>
      </c>
      <c r="L88" s="48"/>
      <c r="M88" s="48" t="s">
        <v>3916</v>
      </c>
      <c r="N88" s="48" t="s">
        <v>3433</v>
      </c>
      <c r="O88" s="48">
        <v>4400</v>
      </c>
      <c r="P88" s="48">
        <v>9425</v>
      </c>
      <c r="Q88" s="48"/>
      <c r="R88" s="48" t="s">
        <v>3917</v>
      </c>
      <c r="S88" s="51">
        <v>43384</v>
      </c>
      <c r="T88" s="51" t="s">
        <v>3435</v>
      </c>
      <c r="U88" s="48" t="s">
        <v>3436</v>
      </c>
      <c r="V88" s="48"/>
      <c r="W88" s="48" t="s">
        <v>3911</v>
      </c>
      <c r="X88" s="50" t="s">
        <v>3437</v>
      </c>
    </row>
    <row r="89" spans="1:24" x14ac:dyDescent="0.25">
      <c r="A89" s="48">
        <f t="shared" si="1"/>
        <v>88</v>
      </c>
      <c r="B89" s="48" t="s">
        <v>3918</v>
      </c>
      <c r="C89" s="48" t="s">
        <v>3919</v>
      </c>
      <c r="D89" s="48" t="s">
        <v>3920</v>
      </c>
      <c r="E89" s="50" t="s">
        <v>3921</v>
      </c>
      <c r="F89" s="50" t="s">
        <v>3591</v>
      </c>
      <c r="G89" s="48">
        <v>1</v>
      </c>
      <c r="H89" s="61">
        <v>2014</v>
      </c>
      <c r="I89" s="48" t="s">
        <v>3430</v>
      </c>
      <c r="J89" s="48">
        <v>310</v>
      </c>
      <c r="K89" s="48" t="s">
        <v>3922</v>
      </c>
      <c r="L89" s="48"/>
      <c r="M89" s="48" t="s">
        <v>3923</v>
      </c>
      <c r="N89" s="48" t="s">
        <v>3433</v>
      </c>
      <c r="O89" s="48">
        <v>4400</v>
      </c>
      <c r="P89" s="48">
        <v>16222</v>
      </c>
      <c r="Q89" s="48"/>
      <c r="R89" s="48" t="s">
        <v>3924</v>
      </c>
      <c r="S89" s="51">
        <v>43384</v>
      </c>
      <c r="T89" s="51" t="s">
        <v>3435</v>
      </c>
      <c r="U89" s="48" t="s">
        <v>3436</v>
      </c>
      <c r="V89" s="48"/>
      <c r="W89" s="48" t="s">
        <v>3918</v>
      </c>
      <c r="X89" s="50" t="s">
        <v>3437</v>
      </c>
    </row>
    <row r="90" spans="1:24" x14ac:dyDescent="0.25">
      <c r="A90" s="48">
        <f t="shared" si="1"/>
        <v>89</v>
      </c>
      <c r="B90" s="48" t="s">
        <v>2337</v>
      </c>
      <c r="C90" s="48" t="s">
        <v>3925</v>
      </c>
      <c r="D90" s="48" t="s">
        <v>3926</v>
      </c>
      <c r="E90" s="50" t="s">
        <v>3927</v>
      </c>
      <c r="F90" s="50" t="s">
        <v>3563</v>
      </c>
      <c r="G90" s="48">
        <v>1</v>
      </c>
      <c r="H90" s="48">
        <v>2006</v>
      </c>
      <c r="I90" s="48" t="s">
        <v>3430</v>
      </c>
      <c r="J90" s="48">
        <v>120</v>
      </c>
      <c r="K90" s="48">
        <v>80831996</v>
      </c>
      <c r="L90" s="48" t="s">
        <v>3928</v>
      </c>
      <c r="M90" s="48">
        <v>709644</v>
      </c>
      <c r="N90" s="48" t="s">
        <v>3541</v>
      </c>
      <c r="O90" s="48">
        <v>4750</v>
      </c>
      <c r="P90" s="48">
        <v>3850</v>
      </c>
      <c r="Q90" s="48"/>
      <c r="R90" s="48" t="s">
        <v>3929</v>
      </c>
      <c r="S90" s="51">
        <v>43389</v>
      </c>
      <c r="T90" s="51" t="s">
        <v>3435</v>
      </c>
      <c r="U90" s="48" t="s">
        <v>3436</v>
      </c>
      <c r="V90" s="48"/>
      <c r="W90" s="48" t="s">
        <v>2337</v>
      </c>
      <c r="X90" s="50" t="s">
        <v>3437</v>
      </c>
    </row>
    <row r="91" spans="1:24" x14ac:dyDescent="0.25">
      <c r="A91" s="48">
        <f t="shared" si="1"/>
        <v>90</v>
      </c>
      <c r="B91" s="48" t="s">
        <v>2366</v>
      </c>
      <c r="C91" s="48" t="s">
        <v>3930</v>
      </c>
      <c r="D91" s="48" t="s">
        <v>3931</v>
      </c>
      <c r="E91" s="50" t="s">
        <v>3927</v>
      </c>
      <c r="F91" s="50" t="s">
        <v>3563</v>
      </c>
      <c r="G91" s="48">
        <v>1</v>
      </c>
      <c r="H91" s="48">
        <v>2006</v>
      </c>
      <c r="I91" s="48" t="s">
        <v>3430</v>
      </c>
      <c r="J91" s="48">
        <v>120</v>
      </c>
      <c r="K91" s="48">
        <v>80831236</v>
      </c>
      <c r="L91" s="48" t="s">
        <v>3932</v>
      </c>
      <c r="M91" s="48">
        <v>707858</v>
      </c>
      <c r="N91" s="48" t="s">
        <v>3541</v>
      </c>
      <c r="O91" s="48">
        <v>4750</v>
      </c>
      <c r="P91" s="48">
        <v>3850</v>
      </c>
      <c r="Q91" s="48"/>
      <c r="R91" s="48" t="s">
        <v>3933</v>
      </c>
      <c r="S91" s="51">
        <v>43389</v>
      </c>
      <c r="T91" s="51" t="s">
        <v>3435</v>
      </c>
      <c r="U91" s="48" t="s">
        <v>3436</v>
      </c>
      <c r="V91" s="48"/>
      <c r="W91" s="48" t="s">
        <v>2366</v>
      </c>
      <c r="X91" s="50" t="s">
        <v>3437</v>
      </c>
    </row>
    <row r="92" spans="1:24" x14ac:dyDescent="0.25">
      <c r="A92" s="48">
        <f t="shared" si="1"/>
        <v>91</v>
      </c>
      <c r="B92" s="48" t="s">
        <v>2524</v>
      </c>
      <c r="C92" s="48" t="s">
        <v>3934</v>
      </c>
      <c r="D92" s="48" t="s">
        <v>3935</v>
      </c>
      <c r="E92" s="50" t="s">
        <v>3921</v>
      </c>
      <c r="F92" s="50" t="s">
        <v>3591</v>
      </c>
      <c r="G92" s="48">
        <v>1</v>
      </c>
      <c r="H92" s="48">
        <v>2008</v>
      </c>
      <c r="I92" s="48" t="s">
        <v>3430</v>
      </c>
      <c r="J92" s="48">
        <v>310</v>
      </c>
      <c r="K92" s="48" t="s">
        <v>3936</v>
      </c>
      <c r="L92" s="48"/>
      <c r="M92" s="48" t="s">
        <v>3937</v>
      </c>
      <c r="N92" s="48" t="s">
        <v>3433</v>
      </c>
      <c r="O92" s="48">
        <v>2999</v>
      </c>
      <c r="P92" s="48">
        <v>16229</v>
      </c>
      <c r="Q92" s="48"/>
      <c r="R92" s="48" t="s">
        <v>3938</v>
      </c>
      <c r="S92" s="51">
        <v>43389</v>
      </c>
      <c r="T92" s="51" t="s">
        <v>3435</v>
      </c>
      <c r="U92" s="48" t="s">
        <v>3436</v>
      </c>
      <c r="V92" s="48"/>
      <c r="W92" s="48" t="s">
        <v>2524</v>
      </c>
      <c r="X92" s="50" t="s">
        <v>3437</v>
      </c>
    </row>
    <row r="93" spans="1:24" x14ac:dyDescent="0.25">
      <c r="A93" s="48">
        <f t="shared" si="1"/>
        <v>92</v>
      </c>
      <c r="B93" s="48" t="s">
        <v>2326</v>
      </c>
      <c r="C93" s="48" t="s">
        <v>3939</v>
      </c>
      <c r="D93" s="48" t="s">
        <v>3940</v>
      </c>
      <c r="E93" s="50" t="s">
        <v>3890</v>
      </c>
      <c r="F93" s="50" t="s">
        <v>3591</v>
      </c>
      <c r="G93" s="48">
        <v>1</v>
      </c>
      <c r="H93" s="48">
        <v>2008</v>
      </c>
      <c r="I93" s="48" t="s">
        <v>3430</v>
      </c>
      <c r="J93" s="48">
        <v>150</v>
      </c>
      <c r="K93" s="48" t="s">
        <v>3941</v>
      </c>
      <c r="L93" s="48"/>
      <c r="M93" s="48" t="s">
        <v>3942</v>
      </c>
      <c r="N93" s="48" t="s">
        <v>3541</v>
      </c>
      <c r="O93" s="48">
        <v>4400</v>
      </c>
      <c r="P93" s="48">
        <v>7600</v>
      </c>
      <c r="Q93" s="48"/>
      <c r="R93" s="48" t="s">
        <v>3943</v>
      </c>
      <c r="S93" s="51">
        <v>43389</v>
      </c>
      <c r="T93" s="51" t="s">
        <v>3435</v>
      </c>
      <c r="U93" s="48" t="s">
        <v>3436</v>
      </c>
      <c r="V93" s="48"/>
      <c r="W93" s="48" t="s">
        <v>2326</v>
      </c>
      <c r="X93" s="50" t="s">
        <v>3437</v>
      </c>
    </row>
    <row r="94" spans="1:24" x14ac:dyDescent="0.25">
      <c r="A94" s="48">
        <f t="shared" si="1"/>
        <v>93</v>
      </c>
      <c r="B94" s="48" t="s">
        <v>3944</v>
      </c>
      <c r="C94" s="48" t="s">
        <v>3945</v>
      </c>
      <c r="D94" s="48" t="s">
        <v>3946</v>
      </c>
      <c r="E94" s="64" t="s">
        <v>3947</v>
      </c>
      <c r="F94" s="50" t="s">
        <v>3563</v>
      </c>
      <c r="G94" s="48">
        <v>1</v>
      </c>
      <c r="H94" s="61">
        <v>2010</v>
      </c>
      <c r="I94" s="48" t="s">
        <v>3430</v>
      </c>
      <c r="J94" s="48">
        <v>70</v>
      </c>
      <c r="K94" s="48" t="s">
        <v>3948</v>
      </c>
      <c r="L94" s="48"/>
      <c r="M94" s="48">
        <v>378661</v>
      </c>
      <c r="N94" s="48" t="s">
        <v>3541</v>
      </c>
      <c r="O94" s="48">
        <v>4750</v>
      </c>
      <c r="P94" s="48">
        <v>4130</v>
      </c>
      <c r="Q94" s="48"/>
      <c r="R94" s="48" t="s">
        <v>3949</v>
      </c>
      <c r="S94" s="51">
        <v>43389</v>
      </c>
      <c r="T94" s="51" t="s">
        <v>3435</v>
      </c>
      <c r="U94" s="48" t="s">
        <v>3436</v>
      </c>
      <c r="V94" s="48"/>
      <c r="W94" s="48" t="s">
        <v>3944</v>
      </c>
      <c r="X94" s="50" t="s">
        <v>3437</v>
      </c>
    </row>
    <row r="95" spans="1:24" x14ac:dyDescent="0.25">
      <c r="A95" s="48">
        <f t="shared" si="1"/>
        <v>94</v>
      </c>
      <c r="B95" s="48" t="s">
        <v>3950</v>
      </c>
      <c r="C95" s="55" t="s">
        <v>3951</v>
      </c>
      <c r="D95" s="55" t="s">
        <v>3952</v>
      </c>
      <c r="E95" s="65" t="s">
        <v>3953</v>
      </c>
      <c r="F95" s="50" t="s">
        <v>3591</v>
      </c>
      <c r="G95" s="55">
        <v>1</v>
      </c>
      <c r="H95" s="61">
        <v>2012</v>
      </c>
      <c r="I95" s="48" t="s">
        <v>3430</v>
      </c>
      <c r="J95" s="48">
        <v>90</v>
      </c>
      <c r="K95" s="48">
        <v>82004108</v>
      </c>
      <c r="L95" s="48">
        <v>120730</v>
      </c>
      <c r="M95" s="48">
        <v>635880</v>
      </c>
      <c r="N95" s="48" t="s">
        <v>3541</v>
      </c>
      <c r="O95" s="48">
        <v>4750</v>
      </c>
      <c r="P95" s="48">
        <v>5470</v>
      </c>
      <c r="Q95" s="48"/>
      <c r="R95" s="48" t="s">
        <v>3954</v>
      </c>
      <c r="S95" s="51">
        <v>43389</v>
      </c>
      <c r="T95" s="51" t="s">
        <v>3435</v>
      </c>
      <c r="U95" s="48" t="s">
        <v>3436</v>
      </c>
      <c r="V95" s="48"/>
      <c r="W95" s="48" t="s">
        <v>3950</v>
      </c>
      <c r="X95" s="50" t="s">
        <v>3437</v>
      </c>
    </row>
    <row r="96" spans="1:24" x14ac:dyDescent="0.25">
      <c r="A96" s="48">
        <f t="shared" si="1"/>
        <v>95</v>
      </c>
      <c r="B96" s="48" t="s">
        <v>3955</v>
      </c>
      <c r="C96" s="61" t="s">
        <v>3956</v>
      </c>
      <c r="D96" s="61" t="s">
        <v>3957</v>
      </c>
      <c r="E96" s="65" t="s">
        <v>3958</v>
      </c>
      <c r="F96" s="50" t="s">
        <v>3563</v>
      </c>
      <c r="G96" s="48">
        <v>1</v>
      </c>
      <c r="H96" s="61">
        <v>1996</v>
      </c>
      <c r="I96" s="48" t="s">
        <v>3430</v>
      </c>
      <c r="J96" s="48">
        <v>70</v>
      </c>
      <c r="K96" s="59" t="s">
        <v>3959</v>
      </c>
      <c r="L96" s="48"/>
      <c r="M96" s="48">
        <v>3018921</v>
      </c>
      <c r="N96" s="48" t="s">
        <v>3541</v>
      </c>
      <c r="O96" s="48">
        <v>4150</v>
      </c>
      <c r="P96" s="48">
        <v>2750</v>
      </c>
      <c r="Q96" s="48"/>
      <c r="R96" s="48" t="s">
        <v>3960</v>
      </c>
      <c r="S96" s="51">
        <v>43392</v>
      </c>
      <c r="T96" s="51" t="s">
        <v>3435</v>
      </c>
      <c r="U96" s="48" t="s">
        <v>3436</v>
      </c>
      <c r="V96" s="48"/>
      <c r="W96" s="48" t="s">
        <v>3955</v>
      </c>
      <c r="X96" s="50" t="s">
        <v>3437</v>
      </c>
    </row>
    <row r="97" spans="1:24" x14ac:dyDescent="0.25">
      <c r="A97" s="48">
        <f t="shared" si="1"/>
        <v>96</v>
      </c>
      <c r="B97" s="48" t="s">
        <v>745</v>
      </c>
      <c r="C97" s="48" t="s">
        <v>3961</v>
      </c>
      <c r="D97" s="48"/>
      <c r="E97" s="50" t="s">
        <v>3962</v>
      </c>
      <c r="F97" s="50" t="s">
        <v>3469</v>
      </c>
      <c r="G97" s="48">
        <v>5</v>
      </c>
      <c r="H97" s="48">
        <v>2001</v>
      </c>
      <c r="I97" s="48" t="s">
        <v>3430</v>
      </c>
      <c r="J97" s="48">
        <v>250</v>
      </c>
      <c r="K97" s="48" t="s">
        <v>3963</v>
      </c>
      <c r="L97" s="48">
        <v>21479191</v>
      </c>
      <c r="M97" s="48"/>
      <c r="N97" s="48" t="s">
        <v>3510</v>
      </c>
      <c r="O97" s="48">
        <v>10850</v>
      </c>
      <c r="P97" s="48">
        <v>21760</v>
      </c>
      <c r="Q97" s="48">
        <v>20500</v>
      </c>
      <c r="R97" s="48" t="s">
        <v>3964</v>
      </c>
      <c r="S97" s="51">
        <v>39484</v>
      </c>
      <c r="T97" s="51" t="s">
        <v>3805</v>
      </c>
      <c r="U97" s="48" t="s">
        <v>3559</v>
      </c>
      <c r="V97" s="48"/>
      <c r="W97" s="48" t="s">
        <v>745</v>
      </c>
      <c r="X97" s="50" t="s">
        <v>3437</v>
      </c>
    </row>
    <row r="98" spans="1:24" x14ac:dyDescent="0.25">
      <c r="A98" s="48">
        <f t="shared" si="1"/>
        <v>97</v>
      </c>
      <c r="B98" s="48" t="s">
        <v>3965</v>
      </c>
      <c r="C98" s="48" t="s">
        <v>3966</v>
      </c>
      <c r="D98" s="48" t="s">
        <v>3967</v>
      </c>
      <c r="E98" s="50" t="s">
        <v>3968</v>
      </c>
      <c r="F98" s="50" t="s">
        <v>3563</v>
      </c>
      <c r="G98" s="48" t="s">
        <v>3447</v>
      </c>
      <c r="H98" s="48">
        <v>2011</v>
      </c>
      <c r="I98" s="48" t="s">
        <v>3430</v>
      </c>
      <c r="J98" s="48" t="s">
        <v>3448</v>
      </c>
      <c r="K98" s="48" t="s">
        <v>3969</v>
      </c>
      <c r="L98" s="48" t="s">
        <v>3448</v>
      </c>
      <c r="M98" s="48">
        <v>599719</v>
      </c>
      <c r="N98" s="48" t="s">
        <v>3448</v>
      </c>
      <c r="O98" s="48">
        <v>4750</v>
      </c>
      <c r="P98" s="48">
        <v>3950</v>
      </c>
      <c r="Q98" s="48" t="s">
        <v>3448</v>
      </c>
      <c r="R98" s="48" t="s">
        <v>3970</v>
      </c>
      <c r="S98" s="51">
        <v>43452</v>
      </c>
      <c r="T98" s="51" t="s">
        <v>3558</v>
      </c>
      <c r="U98" s="48" t="s">
        <v>3971</v>
      </c>
      <c r="V98" s="48"/>
      <c r="W98" s="48" t="s">
        <v>3965</v>
      </c>
      <c r="X98" s="50" t="s">
        <v>3451</v>
      </c>
    </row>
    <row r="99" spans="1:24" x14ac:dyDescent="0.25">
      <c r="A99" s="48">
        <f t="shared" si="1"/>
        <v>98</v>
      </c>
      <c r="B99" s="59" t="s">
        <v>3972</v>
      </c>
      <c r="C99" s="48" t="s">
        <v>3973</v>
      </c>
      <c r="D99" s="48"/>
      <c r="E99" s="50" t="s">
        <v>3879</v>
      </c>
      <c r="F99" s="50" t="s">
        <v>3591</v>
      </c>
      <c r="G99" s="48">
        <v>1</v>
      </c>
      <c r="H99" s="48">
        <v>2018</v>
      </c>
      <c r="I99" s="48" t="s">
        <v>3430</v>
      </c>
      <c r="J99" s="48" t="s">
        <v>3448</v>
      </c>
      <c r="K99" s="48" t="s">
        <v>3974</v>
      </c>
      <c r="L99" s="48" t="s">
        <v>3448</v>
      </c>
      <c r="M99" s="48" t="s">
        <v>3975</v>
      </c>
      <c r="N99" s="48" t="s">
        <v>3448</v>
      </c>
      <c r="O99" s="48">
        <v>4400</v>
      </c>
      <c r="P99" s="48">
        <v>8135</v>
      </c>
      <c r="Q99" s="48" t="s">
        <v>3448</v>
      </c>
      <c r="R99" s="48" t="s">
        <v>3976</v>
      </c>
      <c r="S99" s="51">
        <v>43276</v>
      </c>
      <c r="T99" s="51" t="s">
        <v>3435</v>
      </c>
      <c r="U99" s="48" t="s">
        <v>3436</v>
      </c>
      <c r="V99" s="48"/>
      <c r="W99" s="59" t="s">
        <v>3972</v>
      </c>
      <c r="X99" s="50" t="s">
        <v>3437</v>
      </c>
    </row>
    <row r="100" spans="1:24" x14ac:dyDescent="0.25">
      <c r="A100" s="48">
        <f t="shared" si="1"/>
        <v>99</v>
      </c>
      <c r="B100" s="59" t="s">
        <v>3977</v>
      </c>
      <c r="C100" s="48" t="s">
        <v>3978</v>
      </c>
      <c r="D100" s="48"/>
      <c r="E100" s="50" t="s">
        <v>3879</v>
      </c>
      <c r="F100" s="50" t="s">
        <v>3591</v>
      </c>
      <c r="G100" s="48">
        <v>1</v>
      </c>
      <c r="H100" s="48">
        <v>2018</v>
      </c>
      <c r="I100" s="48" t="s">
        <v>3430</v>
      </c>
      <c r="J100" s="48" t="s">
        <v>3448</v>
      </c>
      <c r="K100" s="48" t="s">
        <v>3979</v>
      </c>
      <c r="L100" s="48" t="s">
        <v>3448</v>
      </c>
      <c r="M100" s="48" t="s">
        <v>3980</v>
      </c>
      <c r="N100" s="48" t="s">
        <v>3448</v>
      </c>
      <c r="O100" s="48">
        <v>4400</v>
      </c>
      <c r="P100" s="48">
        <v>8135</v>
      </c>
      <c r="Q100" s="48" t="s">
        <v>3448</v>
      </c>
      <c r="R100" s="48" t="s">
        <v>3981</v>
      </c>
      <c r="S100" s="51">
        <v>43276</v>
      </c>
      <c r="T100" s="51" t="s">
        <v>3435</v>
      </c>
      <c r="U100" s="48" t="s">
        <v>3436</v>
      </c>
      <c r="V100" s="48"/>
      <c r="W100" s="59" t="s">
        <v>3977</v>
      </c>
      <c r="X100" s="50" t="s">
        <v>3437</v>
      </c>
    </row>
    <row r="101" spans="1:24" x14ac:dyDescent="0.25">
      <c r="A101" s="48">
        <f t="shared" si="1"/>
        <v>100</v>
      </c>
      <c r="B101" s="48" t="s">
        <v>3982</v>
      </c>
      <c r="C101" s="48" t="s">
        <v>3983</v>
      </c>
      <c r="D101" s="48"/>
      <c r="E101" s="50" t="s">
        <v>3983</v>
      </c>
      <c r="F101" s="50" t="s">
        <v>3775</v>
      </c>
      <c r="G101" s="48" t="s">
        <v>3447</v>
      </c>
      <c r="H101" s="48"/>
      <c r="I101" s="48" t="s">
        <v>3448</v>
      </c>
      <c r="J101" s="48" t="s">
        <v>3448</v>
      </c>
      <c r="K101" s="48" t="s">
        <v>3448</v>
      </c>
      <c r="L101" s="48" t="s">
        <v>3448</v>
      </c>
      <c r="M101" s="48"/>
      <c r="N101" s="48" t="s">
        <v>3448</v>
      </c>
      <c r="O101" s="48" t="s">
        <v>3448</v>
      </c>
      <c r="P101" s="48" t="s">
        <v>3448</v>
      </c>
      <c r="Q101" s="48" t="s">
        <v>3448</v>
      </c>
      <c r="R101" s="48" t="s">
        <v>3448</v>
      </c>
      <c r="S101" s="51"/>
      <c r="T101" s="51"/>
      <c r="U101" s="48" t="s">
        <v>3436</v>
      </c>
      <c r="V101" s="48"/>
      <c r="W101" s="48" t="s">
        <v>3982</v>
      </c>
      <c r="X101" s="50" t="s">
        <v>3451</v>
      </c>
    </row>
    <row r="102" spans="1:24" x14ac:dyDescent="0.25">
      <c r="A102" s="48">
        <f t="shared" si="1"/>
        <v>101</v>
      </c>
      <c r="B102" s="59" t="s">
        <v>3984</v>
      </c>
      <c r="C102" s="48" t="s">
        <v>3985</v>
      </c>
      <c r="D102" s="48"/>
      <c r="E102" s="50" t="s">
        <v>3986</v>
      </c>
      <c r="F102" s="50" t="s">
        <v>3527</v>
      </c>
      <c r="G102" s="48">
        <v>2</v>
      </c>
      <c r="H102" s="48">
        <v>2018</v>
      </c>
      <c r="I102" s="48" t="s">
        <v>3720</v>
      </c>
      <c r="J102" s="48" t="s">
        <v>3448</v>
      </c>
      <c r="K102" s="48" t="s">
        <v>3987</v>
      </c>
      <c r="L102" s="48" t="s">
        <v>3988</v>
      </c>
      <c r="M102" s="48"/>
      <c r="N102" s="48" t="s">
        <v>3510</v>
      </c>
      <c r="O102" s="48">
        <v>1998</v>
      </c>
      <c r="P102" s="48">
        <v>2015</v>
      </c>
      <c r="Q102" s="48">
        <v>1610</v>
      </c>
      <c r="R102" s="48" t="s">
        <v>3989</v>
      </c>
      <c r="S102" s="51">
        <v>43259</v>
      </c>
      <c r="T102" s="51" t="s">
        <v>3435</v>
      </c>
      <c r="U102" s="48" t="s">
        <v>3436</v>
      </c>
      <c r="V102" s="48"/>
      <c r="W102" s="59" t="s">
        <v>3984</v>
      </c>
      <c r="X102" s="50" t="s">
        <v>3437</v>
      </c>
    </row>
    <row r="103" spans="1:24" x14ac:dyDescent="0.25">
      <c r="A103" s="48">
        <f t="shared" si="1"/>
        <v>102</v>
      </c>
      <c r="B103" s="48" t="s">
        <v>1112</v>
      </c>
      <c r="C103" s="48" t="s">
        <v>3990</v>
      </c>
      <c r="D103" s="48" t="s">
        <v>3991</v>
      </c>
      <c r="E103" s="50" t="s">
        <v>3493</v>
      </c>
      <c r="F103" s="50" t="s">
        <v>3527</v>
      </c>
      <c r="G103" s="48">
        <v>2</v>
      </c>
      <c r="H103" s="48">
        <v>1999</v>
      </c>
      <c r="I103" s="48" t="s">
        <v>3495</v>
      </c>
      <c r="J103" s="48">
        <v>70</v>
      </c>
      <c r="K103" s="48" t="s">
        <v>3992</v>
      </c>
      <c r="L103" s="48" t="s">
        <v>3993</v>
      </c>
      <c r="M103" s="48"/>
      <c r="N103" s="48" t="s">
        <v>3477</v>
      </c>
      <c r="O103" s="48">
        <v>2450</v>
      </c>
      <c r="P103" s="48">
        <v>3500</v>
      </c>
      <c r="Q103" s="48">
        <v>1940</v>
      </c>
      <c r="R103" s="48" t="s">
        <v>3994</v>
      </c>
      <c r="S103" s="51">
        <v>43412</v>
      </c>
      <c r="T103" s="51" t="s">
        <v>3435</v>
      </c>
      <c r="U103" s="48" t="s">
        <v>3436</v>
      </c>
      <c r="V103" s="48"/>
      <c r="W103" s="48" t="s">
        <v>1112</v>
      </c>
      <c r="X103" s="50" t="s">
        <v>3437</v>
      </c>
    </row>
    <row r="104" spans="1:24" ht="31.5" x14ac:dyDescent="0.25">
      <c r="A104" s="48">
        <f t="shared" si="1"/>
        <v>103</v>
      </c>
      <c r="B104" s="48" t="s">
        <v>1268</v>
      </c>
      <c r="C104" s="48" t="s">
        <v>3995</v>
      </c>
      <c r="D104" s="48" t="s">
        <v>3996</v>
      </c>
      <c r="E104" s="50" t="s">
        <v>3533</v>
      </c>
      <c r="F104" s="50" t="s">
        <v>3429</v>
      </c>
      <c r="G104" s="48">
        <v>2</v>
      </c>
      <c r="H104" s="48">
        <v>2011</v>
      </c>
      <c r="I104" s="48" t="s">
        <v>3495</v>
      </c>
      <c r="J104" s="48">
        <v>70</v>
      </c>
      <c r="K104" s="48" t="s">
        <v>3997</v>
      </c>
      <c r="L104" s="48" t="s">
        <v>3998</v>
      </c>
      <c r="M104" s="48"/>
      <c r="N104" s="48" t="s">
        <v>3433</v>
      </c>
      <c r="O104" s="48">
        <v>2890</v>
      </c>
      <c r="P104" s="48">
        <v>3500</v>
      </c>
      <c r="Q104" s="48">
        <v>2133</v>
      </c>
      <c r="R104" s="48" t="s">
        <v>3999</v>
      </c>
      <c r="S104" s="51">
        <v>43412</v>
      </c>
      <c r="T104" s="51" t="s">
        <v>3435</v>
      </c>
      <c r="U104" s="48" t="s">
        <v>3436</v>
      </c>
      <c r="V104" s="48"/>
      <c r="W104" s="48" t="s">
        <v>1268</v>
      </c>
      <c r="X104" s="50" t="s">
        <v>3437</v>
      </c>
    </row>
    <row r="105" spans="1:24" x14ac:dyDescent="0.25">
      <c r="A105" s="48">
        <f t="shared" si="1"/>
        <v>104</v>
      </c>
      <c r="B105" s="48" t="s">
        <v>1225</v>
      </c>
      <c r="C105" s="48" t="s">
        <v>4000</v>
      </c>
      <c r="D105" s="48" t="s">
        <v>4001</v>
      </c>
      <c r="E105" s="50" t="s">
        <v>3856</v>
      </c>
      <c r="F105" s="50" t="s">
        <v>3527</v>
      </c>
      <c r="G105" s="48">
        <v>2</v>
      </c>
      <c r="H105" s="48">
        <v>2005</v>
      </c>
      <c r="I105" s="48" t="s">
        <v>3720</v>
      </c>
      <c r="J105" s="48">
        <v>60</v>
      </c>
      <c r="K105" s="48"/>
      <c r="L105" s="48" t="s">
        <v>4002</v>
      </c>
      <c r="M105" s="48"/>
      <c r="N105" s="48" t="s">
        <v>3819</v>
      </c>
      <c r="O105" s="48">
        <v>1762</v>
      </c>
      <c r="P105" s="48">
        <v>1830</v>
      </c>
      <c r="Q105" s="48">
        <v>1345</v>
      </c>
      <c r="R105" s="48" t="s">
        <v>4003</v>
      </c>
      <c r="S105" s="51">
        <v>43412</v>
      </c>
      <c r="T105" s="51" t="s">
        <v>3435</v>
      </c>
      <c r="U105" s="48" t="s">
        <v>3436</v>
      </c>
      <c r="V105" s="48"/>
      <c r="W105" s="48" t="s">
        <v>1225</v>
      </c>
      <c r="X105" s="50" t="s">
        <v>3437</v>
      </c>
    </row>
    <row r="106" spans="1:24" ht="31.5" x14ac:dyDescent="0.25">
      <c r="A106" s="48">
        <f t="shared" si="1"/>
        <v>105</v>
      </c>
      <c r="B106" s="48" t="s">
        <v>4004</v>
      </c>
      <c r="C106" s="53" t="s">
        <v>4005</v>
      </c>
      <c r="D106" s="53" t="s">
        <v>4006</v>
      </c>
      <c r="E106" s="54" t="s">
        <v>3613</v>
      </c>
      <c r="F106" s="50" t="s">
        <v>3429</v>
      </c>
      <c r="G106" s="48">
        <v>2</v>
      </c>
      <c r="H106" s="48">
        <v>2013</v>
      </c>
      <c r="I106" s="48" t="s">
        <v>3430</v>
      </c>
      <c r="J106" s="48">
        <v>105</v>
      </c>
      <c r="K106" s="48" t="s">
        <v>4007</v>
      </c>
      <c r="L106" s="48" t="s">
        <v>4008</v>
      </c>
      <c r="M106" s="48"/>
      <c r="N106" s="48" t="s">
        <v>3433</v>
      </c>
      <c r="O106" s="48">
        <v>4750</v>
      </c>
      <c r="P106" s="48">
        <v>8180</v>
      </c>
      <c r="Q106" s="48">
        <v>3530</v>
      </c>
      <c r="R106" s="48" t="s">
        <v>4009</v>
      </c>
      <c r="S106" s="51">
        <v>43412</v>
      </c>
      <c r="T106" s="51" t="s">
        <v>3435</v>
      </c>
      <c r="U106" s="48" t="s">
        <v>3436</v>
      </c>
      <c r="V106" s="48"/>
      <c r="W106" s="48" t="s">
        <v>4004</v>
      </c>
      <c r="X106" s="50" t="s">
        <v>3437</v>
      </c>
    </row>
    <row r="107" spans="1:24" x14ac:dyDescent="0.25">
      <c r="A107" s="48">
        <f t="shared" si="1"/>
        <v>106</v>
      </c>
      <c r="B107" s="48" t="s">
        <v>4010</v>
      </c>
      <c r="C107" s="53" t="s">
        <v>4011</v>
      </c>
      <c r="D107" s="53" t="s">
        <v>4012</v>
      </c>
      <c r="E107" s="54" t="s">
        <v>4013</v>
      </c>
      <c r="F107" s="50" t="s">
        <v>3469</v>
      </c>
      <c r="G107" s="53">
        <v>2</v>
      </c>
      <c r="H107" s="55">
        <v>2013</v>
      </c>
      <c r="I107" s="48" t="s">
        <v>3430</v>
      </c>
      <c r="J107" s="48">
        <v>200</v>
      </c>
      <c r="K107" s="48" t="s">
        <v>4014</v>
      </c>
      <c r="L107" s="48"/>
      <c r="M107" s="48"/>
      <c r="N107" s="48" t="s">
        <v>3433</v>
      </c>
      <c r="O107" s="48">
        <v>11150</v>
      </c>
      <c r="P107" s="48">
        <v>18000</v>
      </c>
      <c r="Q107" s="48">
        <v>18000</v>
      </c>
      <c r="R107" s="48" t="s">
        <v>4015</v>
      </c>
      <c r="S107" s="51">
        <v>43412</v>
      </c>
      <c r="T107" s="51" t="s">
        <v>3435</v>
      </c>
      <c r="U107" s="48" t="s">
        <v>3436</v>
      </c>
      <c r="V107" s="48"/>
      <c r="W107" s="48" t="s">
        <v>4010</v>
      </c>
      <c r="X107" s="50" t="s">
        <v>3437</v>
      </c>
    </row>
    <row r="108" spans="1:24" ht="31.5" x14ac:dyDescent="0.25">
      <c r="A108" s="48">
        <f t="shared" si="1"/>
        <v>107</v>
      </c>
      <c r="B108" s="48" t="s">
        <v>4016</v>
      </c>
      <c r="C108" s="53" t="s">
        <v>4017</v>
      </c>
      <c r="D108" s="53" t="s">
        <v>4018</v>
      </c>
      <c r="E108" s="54" t="s">
        <v>4019</v>
      </c>
      <c r="F108" s="50" t="s">
        <v>3429</v>
      </c>
      <c r="G108" s="48">
        <v>2</v>
      </c>
      <c r="H108" s="48">
        <v>2015</v>
      </c>
      <c r="I108" s="48" t="s">
        <v>3430</v>
      </c>
      <c r="J108" s="48">
        <v>250</v>
      </c>
      <c r="K108" s="48" t="s">
        <v>4020</v>
      </c>
      <c r="L108" s="48" t="s">
        <v>4021</v>
      </c>
      <c r="M108" s="48"/>
      <c r="N108" s="48" t="s">
        <v>3433</v>
      </c>
      <c r="O108" s="48">
        <v>4750</v>
      </c>
      <c r="P108" s="48">
        <v>10100</v>
      </c>
      <c r="Q108" s="48">
        <v>6450</v>
      </c>
      <c r="R108" s="48" t="s">
        <v>4022</v>
      </c>
      <c r="S108" s="51">
        <v>43412</v>
      </c>
      <c r="T108" s="51" t="s">
        <v>3435</v>
      </c>
      <c r="U108" s="48" t="s">
        <v>3436</v>
      </c>
      <c r="V108" s="48"/>
      <c r="W108" s="48" t="s">
        <v>4016</v>
      </c>
      <c r="X108" s="50" t="s">
        <v>3437</v>
      </c>
    </row>
    <row r="109" spans="1:24" ht="31.5" x14ac:dyDescent="0.25">
      <c r="A109" s="48">
        <f t="shared" si="1"/>
        <v>108</v>
      </c>
      <c r="B109" s="48" t="s">
        <v>1202</v>
      </c>
      <c r="C109" s="48" t="s">
        <v>4023</v>
      </c>
      <c r="D109" s="48" t="s">
        <v>4024</v>
      </c>
      <c r="E109" s="50" t="s">
        <v>3624</v>
      </c>
      <c r="F109" s="50" t="s">
        <v>3429</v>
      </c>
      <c r="G109" s="48">
        <v>2</v>
      </c>
      <c r="H109" s="48">
        <v>2008</v>
      </c>
      <c r="I109" s="48" t="s">
        <v>3495</v>
      </c>
      <c r="J109" s="48">
        <v>70</v>
      </c>
      <c r="K109" s="48" t="s">
        <v>4025</v>
      </c>
      <c r="L109" s="48" t="s">
        <v>4026</v>
      </c>
      <c r="M109" s="48"/>
      <c r="N109" s="48" t="s">
        <v>3433</v>
      </c>
      <c r="O109" s="48">
        <v>2464</v>
      </c>
      <c r="P109" s="48">
        <v>3500</v>
      </c>
      <c r="Q109" s="48">
        <v>2113</v>
      </c>
      <c r="R109" s="48" t="s">
        <v>4027</v>
      </c>
      <c r="S109" s="51">
        <v>43412</v>
      </c>
      <c r="T109" s="51" t="s">
        <v>3435</v>
      </c>
      <c r="U109" s="48" t="s">
        <v>3436</v>
      </c>
      <c r="V109" s="48"/>
      <c r="W109" s="48" t="s">
        <v>1202</v>
      </c>
      <c r="X109" s="50" t="s">
        <v>3437</v>
      </c>
    </row>
    <row r="110" spans="1:24" x14ac:dyDescent="0.25">
      <c r="A110" s="48">
        <f t="shared" si="1"/>
        <v>109</v>
      </c>
      <c r="B110" s="48" t="s">
        <v>1163</v>
      </c>
      <c r="C110" s="48" t="s">
        <v>4028</v>
      </c>
      <c r="D110" s="48" t="s">
        <v>4029</v>
      </c>
      <c r="E110" s="50" t="s">
        <v>4030</v>
      </c>
      <c r="F110" s="50" t="s">
        <v>3527</v>
      </c>
      <c r="G110" s="48">
        <v>2</v>
      </c>
      <c r="H110" s="48">
        <v>1998</v>
      </c>
      <c r="I110" s="48" t="s">
        <v>3720</v>
      </c>
      <c r="J110" s="48">
        <v>45</v>
      </c>
      <c r="K110" s="48"/>
      <c r="L110" s="48" t="s">
        <v>4031</v>
      </c>
      <c r="M110" s="48"/>
      <c r="N110" s="48" t="s">
        <v>4032</v>
      </c>
      <c r="O110" s="48">
        <v>1498</v>
      </c>
      <c r="P110" s="48">
        <v>1550</v>
      </c>
      <c r="Q110" s="48">
        <v>1015</v>
      </c>
      <c r="R110" s="48" t="s">
        <v>4033</v>
      </c>
      <c r="S110" s="51">
        <v>43412</v>
      </c>
      <c r="T110" s="51" t="s">
        <v>3435</v>
      </c>
      <c r="U110" s="48" t="s">
        <v>3436</v>
      </c>
      <c r="V110" s="48"/>
      <c r="W110" s="48" t="s">
        <v>1163</v>
      </c>
      <c r="X110" s="50" t="s">
        <v>3437</v>
      </c>
    </row>
    <row r="111" spans="1:24" x14ac:dyDescent="0.25">
      <c r="A111" s="48">
        <f t="shared" si="1"/>
        <v>110</v>
      </c>
      <c r="B111" s="48" t="s">
        <v>1134</v>
      </c>
      <c r="C111" s="48" t="s">
        <v>4034</v>
      </c>
      <c r="D111" s="48" t="s">
        <v>4035</v>
      </c>
      <c r="E111" s="50" t="s">
        <v>3601</v>
      </c>
      <c r="F111" s="50" t="s">
        <v>3527</v>
      </c>
      <c r="G111" s="48">
        <v>2</v>
      </c>
      <c r="H111" s="48">
        <v>2002</v>
      </c>
      <c r="I111" s="48" t="s">
        <v>3495</v>
      </c>
      <c r="J111" s="48">
        <v>70</v>
      </c>
      <c r="K111" s="48" t="s">
        <v>4036</v>
      </c>
      <c r="L111" s="48" t="s">
        <v>4037</v>
      </c>
      <c r="M111" s="48"/>
      <c r="N111" s="48" t="s">
        <v>3477</v>
      </c>
      <c r="O111" s="48">
        <v>2300</v>
      </c>
      <c r="P111" s="48">
        <v>2900</v>
      </c>
      <c r="Q111" s="48">
        <v>1627</v>
      </c>
      <c r="R111" s="48" t="s">
        <v>4038</v>
      </c>
      <c r="S111" s="51">
        <v>43412</v>
      </c>
      <c r="T111" s="51" t="s">
        <v>3435</v>
      </c>
      <c r="U111" s="48" t="s">
        <v>3436</v>
      </c>
      <c r="V111" s="48"/>
      <c r="W111" s="48" t="s">
        <v>1134</v>
      </c>
      <c r="X111" s="50" t="s">
        <v>3437</v>
      </c>
    </row>
    <row r="112" spans="1:24" ht="31.5" x14ac:dyDescent="0.25">
      <c r="A112" s="48">
        <f t="shared" si="1"/>
        <v>111</v>
      </c>
      <c r="B112" s="48" t="s">
        <v>1294</v>
      </c>
      <c r="C112" s="48" t="s">
        <v>4039</v>
      </c>
      <c r="D112" s="48" t="s">
        <v>4040</v>
      </c>
      <c r="E112" s="50" t="s">
        <v>4041</v>
      </c>
      <c r="F112" s="50" t="s">
        <v>3527</v>
      </c>
      <c r="G112" s="48">
        <v>2</v>
      </c>
      <c r="H112" s="48">
        <v>2011</v>
      </c>
      <c r="I112" s="48" t="s">
        <v>3720</v>
      </c>
      <c r="J112" s="48">
        <v>55</v>
      </c>
      <c r="K112" s="48"/>
      <c r="L112" s="48" t="s">
        <v>4042</v>
      </c>
      <c r="M112" s="48"/>
      <c r="N112" s="48" t="s">
        <v>3477</v>
      </c>
      <c r="O112" s="48">
        <v>1596</v>
      </c>
      <c r="P112" s="48">
        <v>1750</v>
      </c>
      <c r="Q112" s="48">
        <v>1245</v>
      </c>
      <c r="R112" s="48" t="s">
        <v>4043</v>
      </c>
      <c r="S112" s="51">
        <v>43413</v>
      </c>
      <c r="T112" s="51" t="s">
        <v>3435</v>
      </c>
      <c r="U112" s="48" t="s">
        <v>3436</v>
      </c>
      <c r="V112" s="48"/>
      <c r="W112" s="48" t="s">
        <v>1294</v>
      </c>
      <c r="X112" s="50" t="s">
        <v>3437</v>
      </c>
    </row>
    <row r="113" spans="1:24" ht="31.5" x14ac:dyDescent="0.25">
      <c r="A113" s="48">
        <f t="shared" si="1"/>
        <v>112</v>
      </c>
      <c r="B113" s="48" t="s">
        <v>1274</v>
      </c>
      <c r="C113" s="48" t="s">
        <v>4044</v>
      </c>
      <c r="D113" s="48" t="s">
        <v>4045</v>
      </c>
      <c r="E113" s="50" t="s">
        <v>3533</v>
      </c>
      <c r="F113" s="50" t="s">
        <v>3429</v>
      </c>
      <c r="G113" s="48">
        <v>2</v>
      </c>
      <c r="H113" s="48">
        <v>2011</v>
      </c>
      <c r="I113" s="48" t="s">
        <v>3495</v>
      </c>
      <c r="J113" s="48">
        <v>70</v>
      </c>
      <c r="K113" s="48" t="s">
        <v>4046</v>
      </c>
      <c r="L113" s="48" t="s">
        <v>4047</v>
      </c>
      <c r="M113" s="48"/>
      <c r="N113" s="48" t="s">
        <v>3433</v>
      </c>
      <c r="O113" s="48">
        <v>2890</v>
      </c>
      <c r="P113" s="48">
        <v>3500</v>
      </c>
      <c r="Q113" s="48">
        <v>2132</v>
      </c>
      <c r="R113" s="48" t="s">
        <v>4048</v>
      </c>
      <c r="S113" s="51">
        <v>43413</v>
      </c>
      <c r="T113" s="51" t="s">
        <v>3435</v>
      </c>
      <c r="U113" s="48" t="s">
        <v>3436</v>
      </c>
      <c r="V113" s="48"/>
      <c r="W113" s="48" t="s">
        <v>1274</v>
      </c>
      <c r="X113" s="50" t="s">
        <v>3437</v>
      </c>
    </row>
    <row r="114" spans="1:24" ht="31.5" x14ac:dyDescent="0.25">
      <c r="A114" s="48">
        <f t="shared" si="1"/>
        <v>113</v>
      </c>
      <c r="B114" s="48" t="s">
        <v>1279</v>
      </c>
      <c r="C114" s="48" t="s">
        <v>4049</v>
      </c>
      <c r="D114" s="48" t="s">
        <v>4050</v>
      </c>
      <c r="E114" s="50" t="s">
        <v>3533</v>
      </c>
      <c r="F114" s="50" t="s">
        <v>3429</v>
      </c>
      <c r="G114" s="48">
        <v>2</v>
      </c>
      <c r="H114" s="48">
        <v>2011</v>
      </c>
      <c r="I114" s="48" t="s">
        <v>3495</v>
      </c>
      <c r="J114" s="48">
        <v>70</v>
      </c>
      <c r="K114" s="48" t="s">
        <v>4051</v>
      </c>
      <c r="L114" s="48" t="s">
        <v>4052</v>
      </c>
      <c r="M114" s="48"/>
      <c r="N114" s="48" t="s">
        <v>3433</v>
      </c>
      <c r="O114" s="48">
        <v>2890</v>
      </c>
      <c r="P114" s="48">
        <v>3500</v>
      </c>
      <c r="Q114" s="48">
        <v>2132</v>
      </c>
      <c r="R114" s="48" t="s">
        <v>4053</v>
      </c>
      <c r="S114" s="51">
        <v>43413</v>
      </c>
      <c r="T114" s="51" t="s">
        <v>3435</v>
      </c>
      <c r="U114" s="48" t="s">
        <v>3436</v>
      </c>
      <c r="V114" s="48"/>
      <c r="W114" s="48" t="s">
        <v>1279</v>
      </c>
      <c r="X114" s="50" t="s">
        <v>3437</v>
      </c>
    </row>
    <row r="115" spans="1:24" ht="31.5" x14ac:dyDescent="0.25">
      <c r="A115" s="48">
        <f t="shared" si="1"/>
        <v>114</v>
      </c>
      <c r="B115" s="48" t="s">
        <v>1192</v>
      </c>
      <c r="C115" s="48" t="s">
        <v>4054</v>
      </c>
      <c r="D115" s="48" t="s">
        <v>4055</v>
      </c>
      <c r="E115" s="50" t="s">
        <v>3624</v>
      </c>
      <c r="F115" s="50" t="s">
        <v>3429</v>
      </c>
      <c r="G115" s="48">
        <v>2</v>
      </c>
      <c r="H115" s="48">
        <v>2008</v>
      </c>
      <c r="I115" s="48" t="s">
        <v>3495</v>
      </c>
      <c r="J115" s="48">
        <v>70</v>
      </c>
      <c r="K115" s="48" t="s">
        <v>4056</v>
      </c>
      <c r="L115" s="48" t="s">
        <v>4057</v>
      </c>
      <c r="M115" s="48"/>
      <c r="N115" s="48" t="s">
        <v>3433</v>
      </c>
      <c r="O115" s="48">
        <v>2464</v>
      </c>
      <c r="P115" s="48">
        <v>3500</v>
      </c>
      <c r="Q115" s="48">
        <v>2112</v>
      </c>
      <c r="R115" s="48" t="s">
        <v>4058</v>
      </c>
      <c r="S115" s="51">
        <v>43413</v>
      </c>
      <c r="T115" s="51" t="s">
        <v>3435</v>
      </c>
      <c r="U115" s="48" t="s">
        <v>3436</v>
      </c>
      <c r="V115" s="48"/>
      <c r="W115" s="48" t="s">
        <v>1192</v>
      </c>
      <c r="X115" s="50" t="s">
        <v>3437</v>
      </c>
    </row>
    <row r="116" spans="1:24" x14ac:dyDescent="0.25">
      <c r="A116" s="48">
        <f t="shared" si="1"/>
        <v>115</v>
      </c>
      <c r="B116" s="48" t="s">
        <v>1257</v>
      </c>
      <c r="C116" s="48" t="s">
        <v>4059</v>
      </c>
      <c r="D116" s="48" t="s">
        <v>4060</v>
      </c>
      <c r="E116" s="50" t="s">
        <v>4061</v>
      </c>
      <c r="F116" s="50" t="s">
        <v>3527</v>
      </c>
      <c r="G116" s="48">
        <v>2</v>
      </c>
      <c r="H116" s="48">
        <v>2012</v>
      </c>
      <c r="I116" s="48" t="s">
        <v>3495</v>
      </c>
      <c r="J116" s="48">
        <v>70</v>
      </c>
      <c r="K116" s="48" t="s">
        <v>4062</v>
      </c>
      <c r="L116" s="48" t="s">
        <v>4063</v>
      </c>
      <c r="M116" s="48"/>
      <c r="N116" s="48" t="s">
        <v>3477</v>
      </c>
      <c r="O116" s="48">
        <v>2890</v>
      </c>
      <c r="P116" s="48">
        <v>3500</v>
      </c>
      <c r="Q116" s="48">
        <v>2020</v>
      </c>
      <c r="R116" s="48" t="s">
        <v>4064</v>
      </c>
      <c r="S116" s="51">
        <v>43413</v>
      </c>
      <c r="T116" s="51" t="s">
        <v>3435</v>
      </c>
      <c r="U116" s="48" t="s">
        <v>3436</v>
      </c>
      <c r="V116" s="48"/>
      <c r="W116" s="48" t="s">
        <v>1257</v>
      </c>
      <c r="X116" s="50" t="s">
        <v>3437</v>
      </c>
    </row>
    <row r="117" spans="1:24" x14ac:dyDescent="0.25">
      <c r="A117" s="48">
        <f t="shared" si="1"/>
        <v>116</v>
      </c>
      <c r="B117" s="48" t="s">
        <v>1316</v>
      </c>
      <c r="C117" s="48" t="s">
        <v>4065</v>
      </c>
      <c r="D117" s="48" t="s">
        <v>4066</v>
      </c>
      <c r="E117" s="50" t="s">
        <v>3642</v>
      </c>
      <c r="F117" s="50" t="s">
        <v>3488</v>
      </c>
      <c r="G117" s="48">
        <v>2</v>
      </c>
      <c r="H117" s="48">
        <v>2001</v>
      </c>
      <c r="I117" s="48" t="s">
        <v>3430</v>
      </c>
      <c r="J117" s="48">
        <v>200</v>
      </c>
      <c r="K117" s="48" t="s">
        <v>4067</v>
      </c>
      <c r="L117" s="48"/>
      <c r="M117" s="48"/>
      <c r="N117" s="48" t="s">
        <v>3510</v>
      </c>
      <c r="O117" s="48">
        <v>11150</v>
      </c>
      <c r="P117" s="48">
        <v>17620</v>
      </c>
      <c r="Q117" s="48">
        <v>8000</v>
      </c>
      <c r="R117" s="48" t="s">
        <v>4068</v>
      </c>
      <c r="S117" s="51">
        <v>43413</v>
      </c>
      <c r="T117" s="51" t="s">
        <v>3435</v>
      </c>
      <c r="U117" s="48" t="s">
        <v>3436</v>
      </c>
      <c r="V117" s="48"/>
      <c r="W117" s="48" t="s">
        <v>1316</v>
      </c>
      <c r="X117" s="50" t="s">
        <v>3437</v>
      </c>
    </row>
    <row r="118" spans="1:24" ht="31.5" x14ac:dyDescent="0.25">
      <c r="A118" s="48">
        <f t="shared" si="1"/>
        <v>117</v>
      </c>
      <c r="B118" s="48" t="s">
        <v>1299</v>
      </c>
      <c r="C118" s="48" t="s">
        <v>4069</v>
      </c>
      <c r="D118" s="48" t="s">
        <v>4070</v>
      </c>
      <c r="E118" s="50" t="s">
        <v>4041</v>
      </c>
      <c r="F118" s="50" t="s">
        <v>3527</v>
      </c>
      <c r="G118" s="48">
        <v>2</v>
      </c>
      <c r="H118" s="48">
        <v>2011</v>
      </c>
      <c r="I118" s="48" t="s">
        <v>3720</v>
      </c>
      <c r="J118" s="48">
        <v>55</v>
      </c>
      <c r="K118" s="48"/>
      <c r="L118" s="48" t="s">
        <v>4071</v>
      </c>
      <c r="M118" s="48"/>
      <c r="N118" s="48" t="s">
        <v>3477</v>
      </c>
      <c r="O118" s="48">
        <v>1596</v>
      </c>
      <c r="P118" s="48">
        <v>1750</v>
      </c>
      <c r="Q118" s="48">
        <v>1245</v>
      </c>
      <c r="R118" s="48" t="s">
        <v>4072</v>
      </c>
      <c r="S118" s="51">
        <v>43414</v>
      </c>
      <c r="T118" s="51" t="s">
        <v>3435</v>
      </c>
      <c r="U118" s="48" t="s">
        <v>3436</v>
      </c>
      <c r="V118" s="48"/>
      <c r="W118" s="48" t="s">
        <v>1299</v>
      </c>
      <c r="X118" s="50" t="s">
        <v>3437</v>
      </c>
    </row>
    <row r="119" spans="1:24" x14ac:dyDescent="0.25">
      <c r="A119" s="48">
        <f t="shared" si="1"/>
        <v>118</v>
      </c>
      <c r="B119" s="48" t="s">
        <v>1180</v>
      </c>
      <c r="C119" s="48" t="s">
        <v>4073</v>
      </c>
      <c r="D119" s="48" t="s">
        <v>4074</v>
      </c>
      <c r="E119" s="50" t="s">
        <v>4075</v>
      </c>
      <c r="F119" s="50" t="s">
        <v>3607</v>
      </c>
      <c r="G119" s="48">
        <v>2</v>
      </c>
      <c r="H119" s="48">
        <v>2005</v>
      </c>
      <c r="I119" s="48" t="s">
        <v>3495</v>
      </c>
      <c r="J119" s="48">
        <v>70</v>
      </c>
      <c r="K119" s="48" t="s">
        <v>4076</v>
      </c>
      <c r="L119" s="59" t="s">
        <v>4077</v>
      </c>
      <c r="M119" s="48"/>
      <c r="N119" s="48" t="s">
        <v>3433</v>
      </c>
      <c r="O119" s="48">
        <v>2890</v>
      </c>
      <c r="P119" s="48">
        <v>3500</v>
      </c>
      <c r="Q119" s="48">
        <v>2153</v>
      </c>
      <c r="R119" s="48" t="s">
        <v>4078</v>
      </c>
      <c r="S119" s="51">
        <v>43414</v>
      </c>
      <c r="T119" s="51" t="s">
        <v>3435</v>
      </c>
      <c r="U119" s="48" t="s">
        <v>3436</v>
      </c>
      <c r="V119" s="48"/>
      <c r="W119" s="48" t="s">
        <v>1180</v>
      </c>
      <c r="X119" s="50" t="s">
        <v>3437</v>
      </c>
    </row>
    <row r="120" spans="1:24" ht="31.5" x14ac:dyDescent="0.25">
      <c r="A120" s="48">
        <f t="shared" si="1"/>
        <v>119</v>
      </c>
      <c r="B120" s="48" t="s">
        <v>1304</v>
      </c>
      <c r="C120" s="48" t="s">
        <v>4079</v>
      </c>
      <c r="D120" s="48" t="s">
        <v>4080</v>
      </c>
      <c r="E120" s="50" t="s">
        <v>4081</v>
      </c>
      <c r="F120" s="50" t="s">
        <v>3429</v>
      </c>
      <c r="G120" s="48">
        <v>1</v>
      </c>
      <c r="H120" s="48">
        <v>2010</v>
      </c>
      <c r="I120" s="48" t="s">
        <v>3430</v>
      </c>
      <c r="J120" s="48">
        <v>105</v>
      </c>
      <c r="K120" s="48" t="s">
        <v>4082</v>
      </c>
      <c r="L120" s="48" t="s">
        <v>4083</v>
      </c>
      <c r="M120" s="48"/>
      <c r="N120" s="48" t="s">
        <v>3433</v>
      </c>
      <c r="O120" s="48">
        <v>4750</v>
      </c>
      <c r="P120" s="48">
        <v>8180</v>
      </c>
      <c r="Q120" s="48">
        <v>3530</v>
      </c>
      <c r="R120" s="48" t="s">
        <v>4084</v>
      </c>
      <c r="S120" s="51">
        <v>43414</v>
      </c>
      <c r="T120" s="51" t="s">
        <v>3435</v>
      </c>
      <c r="U120" s="48" t="s">
        <v>3436</v>
      </c>
      <c r="V120" s="48"/>
      <c r="W120" s="48" t="s">
        <v>1304</v>
      </c>
      <c r="X120" s="50" t="s">
        <v>3437</v>
      </c>
    </row>
    <row r="121" spans="1:24" x14ac:dyDescent="0.25">
      <c r="A121" s="48">
        <f t="shared" si="1"/>
        <v>120</v>
      </c>
      <c r="B121" s="48" t="s">
        <v>1174</v>
      </c>
      <c r="C121" s="48" t="s">
        <v>4085</v>
      </c>
      <c r="D121" s="48" t="s">
        <v>4086</v>
      </c>
      <c r="E121" s="50" t="s">
        <v>3507</v>
      </c>
      <c r="F121" s="50" t="s">
        <v>3488</v>
      </c>
      <c r="G121" s="48">
        <v>2</v>
      </c>
      <c r="H121" s="48">
        <v>2008</v>
      </c>
      <c r="I121" s="48" t="s">
        <v>3430</v>
      </c>
      <c r="J121" s="48">
        <v>350</v>
      </c>
      <c r="K121" s="48" t="s">
        <v>4087</v>
      </c>
      <c r="L121" s="48"/>
      <c r="M121" s="48"/>
      <c r="N121" s="48" t="s">
        <v>3433</v>
      </c>
      <c r="O121" s="48">
        <v>10850</v>
      </c>
      <c r="P121" s="48">
        <v>23000</v>
      </c>
      <c r="Q121" s="48">
        <v>9250</v>
      </c>
      <c r="R121" s="48" t="s">
        <v>4088</v>
      </c>
      <c r="S121" s="51">
        <v>43414</v>
      </c>
      <c r="T121" s="51" t="s">
        <v>3435</v>
      </c>
      <c r="U121" s="48" t="s">
        <v>3436</v>
      </c>
      <c r="V121" s="48"/>
      <c r="W121" s="48" t="s">
        <v>1174</v>
      </c>
      <c r="X121" s="50" t="s">
        <v>3437</v>
      </c>
    </row>
    <row r="122" spans="1:24" x14ac:dyDescent="0.25">
      <c r="A122" s="48">
        <f t="shared" si="1"/>
        <v>121</v>
      </c>
      <c r="B122" s="48" t="s">
        <v>1168</v>
      </c>
      <c r="C122" s="48" t="s">
        <v>4089</v>
      </c>
      <c r="D122" s="48" t="s">
        <v>4090</v>
      </c>
      <c r="E122" s="50" t="s">
        <v>4091</v>
      </c>
      <c r="F122" s="50" t="s">
        <v>3527</v>
      </c>
      <c r="G122" s="48">
        <v>2</v>
      </c>
      <c r="H122" s="48">
        <v>2004</v>
      </c>
      <c r="I122" s="48" t="s">
        <v>3720</v>
      </c>
      <c r="J122" s="48">
        <v>70</v>
      </c>
      <c r="K122" s="48"/>
      <c r="L122" s="48" t="s">
        <v>4092</v>
      </c>
      <c r="M122" s="48"/>
      <c r="N122" s="48" t="s">
        <v>3510</v>
      </c>
      <c r="O122" s="48">
        <v>2362</v>
      </c>
      <c r="P122" s="48">
        <v>1985</v>
      </c>
      <c r="Q122" s="48">
        <v>1245</v>
      </c>
      <c r="R122" s="48" t="s">
        <v>4093</v>
      </c>
      <c r="S122" s="51">
        <v>43414</v>
      </c>
      <c r="T122" s="51" t="s">
        <v>3435</v>
      </c>
      <c r="U122" s="48" t="s">
        <v>3436</v>
      </c>
      <c r="V122" s="48"/>
      <c r="W122" s="48" t="s">
        <v>1168</v>
      </c>
      <c r="X122" s="50" t="s">
        <v>3437</v>
      </c>
    </row>
    <row r="123" spans="1:24" ht="31.5" x14ac:dyDescent="0.25">
      <c r="A123" s="48">
        <f t="shared" si="1"/>
        <v>122</v>
      </c>
      <c r="B123" s="48" t="s">
        <v>4094</v>
      </c>
      <c r="C123" s="53" t="s">
        <v>4095</v>
      </c>
      <c r="D123" s="53" t="s">
        <v>4096</v>
      </c>
      <c r="E123" s="54" t="s">
        <v>4019</v>
      </c>
      <c r="F123" s="50" t="s">
        <v>3429</v>
      </c>
      <c r="G123" s="48">
        <v>2</v>
      </c>
      <c r="H123" s="48">
        <v>2015</v>
      </c>
      <c r="I123" s="48" t="s">
        <v>3430</v>
      </c>
      <c r="J123" s="48">
        <v>250</v>
      </c>
      <c r="K123" s="48" t="s">
        <v>4097</v>
      </c>
      <c r="L123" s="48" t="s">
        <v>4098</v>
      </c>
      <c r="M123" s="48"/>
      <c r="N123" s="48" t="s">
        <v>3433</v>
      </c>
      <c r="O123" s="48">
        <v>4750</v>
      </c>
      <c r="P123" s="48">
        <v>10100</v>
      </c>
      <c r="Q123" s="48">
        <v>6450</v>
      </c>
      <c r="R123" s="48" t="s">
        <v>4099</v>
      </c>
      <c r="S123" s="51">
        <v>43414</v>
      </c>
      <c r="T123" s="51" t="s">
        <v>3435</v>
      </c>
      <c r="U123" s="48" t="s">
        <v>3436</v>
      </c>
      <c r="V123" s="48"/>
      <c r="W123" s="48" t="s">
        <v>4094</v>
      </c>
      <c r="X123" s="50" t="s">
        <v>3437</v>
      </c>
    </row>
    <row r="124" spans="1:24" x14ac:dyDescent="0.25">
      <c r="A124" s="48">
        <f t="shared" si="1"/>
        <v>123</v>
      </c>
      <c r="B124" s="48" t="s">
        <v>1219</v>
      </c>
      <c r="C124" s="48" t="s">
        <v>4100</v>
      </c>
      <c r="D124" s="48" t="s">
        <v>4101</v>
      </c>
      <c r="E124" s="50" t="s">
        <v>4102</v>
      </c>
      <c r="F124" s="50" t="s">
        <v>3527</v>
      </c>
      <c r="G124" s="48">
        <v>2</v>
      </c>
      <c r="H124" s="48">
        <v>2005</v>
      </c>
      <c r="I124" s="48" t="s">
        <v>3720</v>
      </c>
      <c r="J124" s="48">
        <v>70</v>
      </c>
      <c r="K124" s="48"/>
      <c r="L124" s="48" t="s">
        <v>4103</v>
      </c>
      <c r="M124" s="48"/>
      <c r="N124" s="48" t="s">
        <v>3510</v>
      </c>
      <c r="O124" s="48">
        <v>2995</v>
      </c>
      <c r="P124" s="48">
        <v>2050</v>
      </c>
      <c r="Q124" s="48">
        <v>1500</v>
      </c>
      <c r="R124" s="48" t="s">
        <v>4104</v>
      </c>
      <c r="S124" s="51">
        <v>43414</v>
      </c>
      <c r="T124" s="51" t="s">
        <v>3435</v>
      </c>
      <c r="U124" s="48" t="s">
        <v>3436</v>
      </c>
      <c r="V124" s="48"/>
      <c r="W124" s="48" t="s">
        <v>1219</v>
      </c>
      <c r="X124" s="50" t="s">
        <v>3437</v>
      </c>
    </row>
    <row r="125" spans="1:24" x14ac:dyDescent="0.25">
      <c r="A125" s="48">
        <f t="shared" si="1"/>
        <v>124</v>
      </c>
      <c r="B125" s="48" t="s">
        <v>1140</v>
      </c>
      <c r="C125" s="48" t="s">
        <v>4105</v>
      </c>
      <c r="D125" s="48" t="s">
        <v>4106</v>
      </c>
      <c r="E125" s="50" t="s">
        <v>4030</v>
      </c>
      <c r="F125" s="50" t="s">
        <v>3527</v>
      </c>
      <c r="G125" s="48">
        <v>2</v>
      </c>
      <c r="H125" s="48">
        <v>1998</v>
      </c>
      <c r="I125" s="48" t="s">
        <v>3720</v>
      </c>
      <c r="J125" s="48">
        <v>45</v>
      </c>
      <c r="K125" s="48"/>
      <c r="L125" s="48" t="s">
        <v>4107</v>
      </c>
      <c r="M125" s="48" t="s">
        <v>4108</v>
      </c>
      <c r="N125" s="48" t="s">
        <v>3510</v>
      </c>
      <c r="O125" s="48">
        <v>1498</v>
      </c>
      <c r="P125" s="48">
        <v>1595</v>
      </c>
      <c r="Q125" s="48"/>
      <c r="R125" s="48" t="s">
        <v>4109</v>
      </c>
      <c r="S125" s="51">
        <v>43414</v>
      </c>
      <c r="T125" s="51" t="s">
        <v>3435</v>
      </c>
      <c r="U125" s="48" t="s">
        <v>3436</v>
      </c>
      <c r="V125" s="48"/>
      <c r="W125" s="48" t="s">
        <v>1140</v>
      </c>
      <c r="X125" s="50" t="s">
        <v>3437</v>
      </c>
    </row>
    <row r="126" spans="1:24" ht="31.5" x14ac:dyDescent="0.25">
      <c r="A126" s="48">
        <f t="shared" si="1"/>
        <v>125</v>
      </c>
      <c r="B126" s="48" t="s">
        <v>1289</v>
      </c>
      <c r="C126" s="48" t="s">
        <v>4110</v>
      </c>
      <c r="D126" s="48" t="s">
        <v>4111</v>
      </c>
      <c r="E126" s="50" t="s">
        <v>3533</v>
      </c>
      <c r="F126" s="50" t="s">
        <v>3429</v>
      </c>
      <c r="G126" s="48">
        <v>2</v>
      </c>
      <c r="H126" s="48">
        <v>2011</v>
      </c>
      <c r="I126" s="48" t="s">
        <v>3495</v>
      </c>
      <c r="J126" s="48">
        <v>70</v>
      </c>
      <c r="K126" s="48" t="s">
        <v>4112</v>
      </c>
      <c r="L126" s="48" t="s">
        <v>4113</v>
      </c>
      <c r="M126" s="48"/>
      <c r="N126" s="48" t="s">
        <v>3433</v>
      </c>
      <c r="O126" s="48">
        <v>2890</v>
      </c>
      <c r="P126" s="48">
        <v>3500</v>
      </c>
      <c r="Q126" s="48">
        <v>2132</v>
      </c>
      <c r="R126" s="48" t="s">
        <v>4114</v>
      </c>
      <c r="S126" s="51">
        <v>43414</v>
      </c>
      <c r="T126" s="51" t="s">
        <v>3435</v>
      </c>
      <c r="U126" s="48" t="s">
        <v>3436</v>
      </c>
      <c r="V126" s="48"/>
      <c r="W126" s="48" t="s">
        <v>1289</v>
      </c>
      <c r="X126" s="50" t="s">
        <v>3437</v>
      </c>
    </row>
    <row r="127" spans="1:24" x14ac:dyDescent="0.25">
      <c r="A127" s="48">
        <f t="shared" si="1"/>
        <v>126</v>
      </c>
      <c r="B127" s="48" t="s">
        <v>4115</v>
      </c>
      <c r="C127" s="61" t="s">
        <v>4116</v>
      </c>
      <c r="D127" s="61" t="s">
        <v>4117</v>
      </c>
      <c r="E127" s="62" t="s">
        <v>3732</v>
      </c>
      <c r="F127" s="50" t="s">
        <v>3446</v>
      </c>
      <c r="G127" s="48">
        <v>2</v>
      </c>
      <c r="H127" s="63">
        <v>2011</v>
      </c>
      <c r="I127" s="48" t="s">
        <v>1619</v>
      </c>
      <c r="J127" s="48" t="s">
        <v>3448</v>
      </c>
      <c r="K127" s="48" t="s">
        <v>4118</v>
      </c>
      <c r="L127" s="48"/>
      <c r="M127" s="48"/>
      <c r="N127" s="48" t="s">
        <v>3541</v>
      </c>
      <c r="O127" s="48"/>
      <c r="P127" s="48" t="s">
        <v>4119</v>
      </c>
      <c r="Q127" s="48"/>
      <c r="R127" s="48" t="s">
        <v>4120</v>
      </c>
      <c r="S127" s="51">
        <v>43438</v>
      </c>
      <c r="T127" s="51" t="s">
        <v>3435</v>
      </c>
      <c r="U127" s="48" t="s">
        <v>3436</v>
      </c>
      <c r="V127" s="48"/>
      <c r="W127" s="48" t="s">
        <v>4115</v>
      </c>
      <c r="X127" s="50" t="s">
        <v>3437</v>
      </c>
    </row>
    <row r="128" spans="1:24" x14ac:dyDescent="0.25">
      <c r="A128" s="48">
        <f t="shared" si="1"/>
        <v>127</v>
      </c>
      <c r="B128" s="48" t="s">
        <v>4121</v>
      </c>
      <c r="C128" s="61" t="s">
        <v>4122</v>
      </c>
      <c r="D128" s="61" t="s">
        <v>4123</v>
      </c>
      <c r="E128" s="62" t="s">
        <v>3732</v>
      </c>
      <c r="F128" s="50" t="s">
        <v>3446</v>
      </c>
      <c r="G128" s="48">
        <v>2</v>
      </c>
      <c r="H128" s="63">
        <v>2011</v>
      </c>
      <c r="I128" s="48" t="s">
        <v>1619</v>
      </c>
      <c r="J128" s="48" t="s">
        <v>3448</v>
      </c>
      <c r="K128" s="48" t="s">
        <v>4124</v>
      </c>
      <c r="L128" s="48"/>
      <c r="M128" s="48"/>
      <c r="N128" s="48" t="s">
        <v>3541</v>
      </c>
      <c r="O128" s="48"/>
      <c r="P128" s="48" t="s">
        <v>4119</v>
      </c>
      <c r="Q128" s="48"/>
      <c r="R128" s="48" t="s">
        <v>4125</v>
      </c>
      <c r="S128" s="51">
        <v>43438</v>
      </c>
      <c r="T128" s="51" t="s">
        <v>3435</v>
      </c>
      <c r="U128" s="48" t="s">
        <v>3436</v>
      </c>
      <c r="V128" s="48"/>
      <c r="W128" s="48" t="s">
        <v>4121</v>
      </c>
      <c r="X128" s="50" t="s">
        <v>3437</v>
      </c>
    </row>
    <row r="129" spans="1:24" ht="31.5" x14ac:dyDescent="0.25">
      <c r="A129" s="48">
        <f t="shared" si="1"/>
        <v>128</v>
      </c>
      <c r="B129" s="48" t="s">
        <v>1263</v>
      </c>
      <c r="C129" s="48" t="s">
        <v>4126</v>
      </c>
      <c r="D129" s="48" t="s">
        <v>4127</v>
      </c>
      <c r="E129" s="50" t="s">
        <v>4128</v>
      </c>
      <c r="F129" s="50" t="s">
        <v>3429</v>
      </c>
      <c r="G129" s="48">
        <v>2</v>
      </c>
      <c r="H129" s="48">
        <v>2011</v>
      </c>
      <c r="I129" s="48" t="s">
        <v>3495</v>
      </c>
      <c r="J129" s="48">
        <v>70</v>
      </c>
      <c r="K129" s="48" t="s">
        <v>4129</v>
      </c>
      <c r="L129" s="48" t="s">
        <v>4130</v>
      </c>
      <c r="M129" s="48"/>
      <c r="N129" s="48" t="s">
        <v>3477</v>
      </c>
      <c r="O129" s="48">
        <v>2890</v>
      </c>
      <c r="P129" s="48">
        <v>3500</v>
      </c>
      <c r="Q129" s="48">
        <v>1850</v>
      </c>
      <c r="R129" s="48" t="s">
        <v>4131</v>
      </c>
      <c r="S129" s="51">
        <v>43420</v>
      </c>
      <c r="T129" s="51" t="s">
        <v>3435</v>
      </c>
      <c r="U129" s="48" t="s">
        <v>3436</v>
      </c>
      <c r="V129" s="48"/>
      <c r="W129" s="48" t="s">
        <v>1263</v>
      </c>
      <c r="X129" s="50" t="s">
        <v>3437</v>
      </c>
    </row>
    <row r="130" spans="1:24" x14ac:dyDescent="0.25">
      <c r="A130" s="48">
        <f t="shared" si="1"/>
        <v>129</v>
      </c>
      <c r="B130" s="48" t="s">
        <v>4132</v>
      </c>
      <c r="C130" s="61" t="s">
        <v>4133</v>
      </c>
      <c r="D130" s="61" t="s">
        <v>4134</v>
      </c>
      <c r="E130" s="62" t="s">
        <v>3732</v>
      </c>
      <c r="F130" s="50" t="s">
        <v>3446</v>
      </c>
      <c r="G130" s="48">
        <v>2</v>
      </c>
      <c r="H130" s="63">
        <v>2011</v>
      </c>
      <c r="I130" s="48" t="s">
        <v>1619</v>
      </c>
      <c r="J130" s="48" t="s">
        <v>3448</v>
      </c>
      <c r="K130" s="48" t="s">
        <v>4135</v>
      </c>
      <c r="L130" s="48"/>
      <c r="M130" s="48"/>
      <c r="N130" s="48" t="s">
        <v>3541</v>
      </c>
      <c r="O130" s="48"/>
      <c r="P130" s="48" t="s">
        <v>3734</v>
      </c>
      <c r="Q130" s="48"/>
      <c r="R130" s="48" t="s">
        <v>4136</v>
      </c>
      <c r="S130" s="51">
        <v>43438</v>
      </c>
      <c r="T130" s="51" t="s">
        <v>3435</v>
      </c>
      <c r="U130" s="48" t="s">
        <v>3436</v>
      </c>
      <c r="V130" s="48"/>
      <c r="W130" s="48" t="s">
        <v>4132</v>
      </c>
      <c r="X130" s="50" t="s">
        <v>3437</v>
      </c>
    </row>
    <row r="131" spans="1:24" x14ac:dyDescent="0.25">
      <c r="A131" s="48">
        <f t="shared" ref="A131:A194" si="2">IF(SUBTOTAL(103,E130),A130+1,A130)</f>
        <v>130</v>
      </c>
      <c r="B131" s="48" t="s">
        <v>4137</v>
      </c>
      <c r="C131" s="61" t="s">
        <v>4138</v>
      </c>
      <c r="D131" s="61" t="s">
        <v>4139</v>
      </c>
      <c r="E131" s="56" t="s">
        <v>4140</v>
      </c>
      <c r="F131" s="50" t="s">
        <v>3665</v>
      </c>
      <c r="G131" s="48">
        <v>2</v>
      </c>
      <c r="H131" s="61">
        <v>1981</v>
      </c>
      <c r="I131" s="48" t="s">
        <v>3495</v>
      </c>
      <c r="J131" s="48">
        <v>320</v>
      </c>
      <c r="K131" s="48" t="s">
        <v>4141</v>
      </c>
      <c r="L131" s="48" t="s">
        <v>4142</v>
      </c>
      <c r="M131" s="48">
        <v>418232</v>
      </c>
      <c r="N131" s="48" t="s">
        <v>3819</v>
      </c>
      <c r="O131" s="48">
        <v>6000</v>
      </c>
      <c r="P131" s="48">
        <v>8250</v>
      </c>
      <c r="Q131" s="48">
        <v>7300</v>
      </c>
      <c r="R131" s="48" t="s">
        <v>4143</v>
      </c>
      <c r="S131" s="51">
        <v>43418</v>
      </c>
      <c r="T131" s="51" t="s">
        <v>3435</v>
      </c>
      <c r="U131" s="48" t="s">
        <v>3436</v>
      </c>
      <c r="V131" s="48"/>
      <c r="W131" s="48" t="s">
        <v>4137</v>
      </c>
      <c r="X131" s="50" t="s">
        <v>3437</v>
      </c>
    </row>
    <row r="132" spans="1:24" x14ac:dyDescent="0.25">
      <c r="A132" s="48">
        <f t="shared" si="2"/>
        <v>131</v>
      </c>
      <c r="B132" s="48" t="s">
        <v>1128</v>
      </c>
      <c r="C132" s="48" t="s">
        <v>4144</v>
      </c>
      <c r="D132" s="48" t="s">
        <v>4145</v>
      </c>
      <c r="E132" s="50" t="s">
        <v>4030</v>
      </c>
      <c r="F132" s="50" t="s">
        <v>3527</v>
      </c>
      <c r="G132" s="48">
        <v>2</v>
      </c>
      <c r="H132" s="48">
        <v>1998</v>
      </c>
      <c r="I132" s="48" t="s">
        <v>3720</v>
      </c>
      <c r="J132" s="48">
        <v>45</v>
      </c>
      <c r="K132" s="48"/>
      <c r="L132" s="48" t="s">
        <v>4146</v>
      </c>
      <c r="M132" s="48" t="s">
        <v>4147</v>
      </c>
      <c r="N132" s="48" t="s">
        <v>3477</v>
      </c>
      <c r="O132" s="48">
        <v>1498</v>
      </c>
      <c r="P132" s="48">
        <v>1595</v>
      </c>
      <c r="Q132" s="48">
        <v>1030</v>
      </c>
      <c r="R132" s="48" t="s">
        <v>4148</v>
      </c>
      <c r="S132" s="51">
        <v>43418</v>
      </c>
      <c r="T132" s="51" t="s">
        <v>3435</v>
      </c>
      <c r="U132" s="48" t="s">
        <v>3436</v>
      </c>
      <c r="V132" s="48"/>
      <c r="W132" s="48" t="s">
        <v>1128</v>
      </c>
      <c r="X132" s="50" t="s">
        <v>3437</v>
      </c>
    </row>
    <row r="133" spans="1:24" ht="31.5" x14ac:dyDescent="0.25">
      <c r="A133" s="48">
        <f t="shared" si="2"/>
        <v>132</v>
      </c>
      <c r="B133" s="59" t="s">
        <v>4149</v>
      </c>
      <c r="C133" s="48" t="s">
        <v>4150</v>
      </c>
      <c r="D133" s="48"/>
      <c r="E133" s="50" t="s">
        <v>4151</v>
      </c>
      <c r="F133" s="50" t="s">
        <v>3429</v>
      </c>
      <c r="G133" s="48">
        <v>5</v>
      </c>
      <c r="H133" s="48">
        <v>2017</v>
      </c>
      <c r="I133" s="48" t="s">
        <v>3430</v>
      </c>
      <c r="J133" s="48" t="s">
        <v>3448</v>
      </c>
      <c r="K133" s="48" t="s">
        <v>4152</v>
      </c>
      <c r="L133" s="48" t="s">
        <v>4153</v>
      </c>
      <c r="M133" s="48"/>
      <c r="N133" s="48" t="s">
        <v>3433</v>
      </c>
      <c r="O133" s="48">
        <v>4750</v>
      </c>
      <c r="P133" s="48">
        <v>10100</v>
      </c>
      <c r="Q133" s="48">
        <v>6375</v>
      </c>
      <c r="R133" s="48" t="s">
        <v>4154</v>
      </c>
      <c r="S133" s="51">
        <v>42885</v>
      </c>
      <c r="T133" s="51" t="s">
        <v>3435</v>
      </c>
      <c r="U133" s="48" t="s">
        <v>3436</v>
      </c>
      <c r="V133" s="48"/>
      <c r="W133" s="59" t="s">
        <v>4149</v>
      </c>
      <c r="X133" s="50" t="s">
        <v>3437</v>
      </c>
    </row>
    <row r="134" spans="1:24" x14ac:dyDescent="0.25">
      <c r="A134" s="48">
        <f t="shared" si="2"/>
        <v>133</v>
      </c>
      <c r="B134" s="48" t="s">
        <v>4155</v>
      </c>
      <c r="C134" s="48" t="s">
        <v>4156</v>
      </c>
      <c r="D134" s="48" t="s">
        <v>4157</v>
      </c>
      <c r="E134" s="50" t="s">
        <v>3796</v>
      </c>
      <c r="F134" s="50" t="s">
        <v>3563</v>
      </c>
      <c r="G134" s="48">
        <v>2</v>
      </c>
      <c r="H134" s="48">
        <v>2013</v>
      </c>
      <c r="I134" s="48" t="s">
        <v>3430</v>
      </c>
      <c r="J134" s="48" t="s">
        <v>3797</v>
      </c>
      <c r="K134" s="48" t="s">
        <v>4158</v>
      </c>
      <c r="L134" s="48"/>
      <c r="M134" s="48">
        <v>814898</v>
      </c>
      <c r="N134" s="48" t="s">
        <v>3556</v>
      </c>
      <c r="O134" s="48">
        <v>4750</v>
      </c>
      <c r="P134" s="48">
        <v>3620</v>
      </c>
      <c r="Q134" s="48"/>
      <c r="R134" s="48" t="s">
        <v>4159</v>
      </c>
      <c r="S134" s="51">
        <v>43438</v>
      </c>
      <c r="T134" s="51" t="s">
        <v>3435</v>
      </c>
      <c r="U134" s="48" t="s">
        <v>3436</v>
      </c>
      <c r="V134" s="48"/>
      <c r="W134" s="48" t="s">
        <v>4155</v>
      </c>
      <c r="X134" s="50" t="s">
        <v>3437</v>
      </c>
    </row>
    <row r="135" spans="1:24" x14ac:dyDescent="0.25">
      <c r="A135" s="48">
        <f t="shared" si="2"/>
        <v>134</v>
      </c>
      <c r="B135" s="48" t="s">
        <v>4160</v>
      </c>
      <c r="C135" s="48" t="s">
        <v>4161</v>
      </c>
      <c r="D135" s="48" t="s">
        <v>4162</v>
      </c>
      <c r="E135" s="50" t="s">
        <v>3796</v>
      </c>
      <c r="F135" s="50" t="s">
        <v>3563</v>
      </c>
      <c r="G135" s="48">
        <v>2</v>
      </c>
      <c r="H135" s="48">
        <v>2013</v>
      </c>
      <c r="I135" s="48" t="s">
        <v>3430</v>
      </c>
      <c r="J135" s="48" t="s">
        <v>3797</v>
      </c>
      <c r="K135" s="48" t="s">
        <v>4163</v>
      </c>
      <c r="L135" s="48"/>
      <c r="M135" s="48">
        <v>813575</v>
      </c>
      <c r="N135" s="48" t="s">
        <v>3556</v>
      </c>
      <c r="O135" s="48">
        <v>4750</v>
      </c>
      <c r="P135" s="48">
        <v>3620</v>
      </c>
      <c r="Q135" s="48"/>
      <c r="R135" s="48" t="s">
        <v>4164</v>
      </c>
      <c r="S135" s="51">
        <v>43438</v>
      </c>
      <c r="T135" s="51" t="s">
        <v>3435</v>
      </c>
      <c r="U135" s="48" t="s">
        <v>3436</v>
      </c>
      <c r="V135" s="48"/>
      <c r="W135" s="48" t="s">
        <v>4160</v>
      </c>
      <c r="X135" s="50" t="s">
        <v>3437</v>
      </c>
    </row>
    <row r="136" spans="1:24" ht="31.5" x14ac:dyDescent="0.25">
      <c r="A136" s="48">
        <f t="shared" si="2"/>
        <v>135</v>
      </c>
      <c r="B136" s="59" t="s">
        <v>4165</v>
      </c>
      <c r="C136" s="48" t="s">
        <v>4166</v>
      </c>
      <c r="D136" s="48"/>
      <c r="E136" s="50" t="s">
        <v>4167</v>
      </c>
      <c r="F136" s="50" t="s">
        <v>3429</v>
      </c>
      <c r="G136" s="48">
        <v>2</v>
      </c>
      <c r="H136" s="48">
        <v>2016</v>
      </c>
      <c r="I136" s="48" t="s">
        <v>3430</v>
      </c>
      <c r="J136" s="48" t="s">
        <v>3448</v>
      </c>
      <c r="K136" s="48" t="s">
        <v>4168</v>
      </c>
      <c r="L136" s="48" t="s">
        <v>4169</v>
      </c>
      <c r="M136" s="48"/>
      <c r="N136" s="48" t="s">
        <v>3433</v>
      </c>
      <c r="O136" s="48">
        <v>2198</v>
      </c>
      <c r="P136" s="48">
        <v>3500</v>
      </c>
      <c r="Q136" s="48">
        <v>1655</v>
      </c>
      <c r="R136" s="48" t="s">
        <v>4170</v>
      </c>
      <c r="S136" s="51">
        <v>42885</v>
      </c>
      <c r="T136" s="51" t="s">
        <v>3435</v>
      </c>
      <c r="U136" s="48" t="s">
        <v>3436</v>
      </c>
      <c r="V136" s="48"/>
      <c r="W136" s="59" t="s">
        <v>4165</v>
      </c>
      <c r="X136" s="50" t="s">
        <v>3437</v>
      </c>
    </row>
    <row r="137" spans="1:24" x14ac:dyDescent="0.25">
      <c r="A137" s="48">
        <f t="shared" si="2"/>
        <v>136</v>
      </c>
      <c r="B137" s="48" t="s">
        <v>1310</v>
      </c>
      <c r="C137" s="55" t="s">
        <v>4171</v>
      </c>
      <c r="D137" s="55" t="s">
        <v>4172</v>
      </c>
      <c r="E137" s="50" t="s">
        <v>4173</v>
      </c>
      <c r="F137" s="50" t="s">
        <v>3527</v>
      </c>
      <c r="G137" s="48">
        <v>2</v>
      </c>
      <c r="H137" s="55">
        <v>2008</v>
      </c>
      <c r="I137" s="48" t="s">
        <v>3720</v>
      </c>
      <c r="J137" s="48">
        <v>60</v>
      </c>
      <c r="K137" s="48" t="s">
        <v>4174</v>
      </c>
      <c r="L137" s="48"/>
      <c r="M137" s="48"/>
      <c r="N137" s="48" t="s">
        <v>3510</v>
      </c>
      <c r="O137" s="48">
        <v>1598</v>
      </c>
      <c r="P137" s="48">
        <v>1665</v>
      </c>
      <c r="Q137" s="48">
        <v>1250</v>
      </c>
      <c r="R137" s="48" t="s">
        <v>4175</v>
      </c>
      <c r="S137" s="51">
        <v>43414</v>
      </c>
      <c r="T137" s="51" t="s">
        <v>3435</v>
      </c>
      <c r="U137" s="48" t="s">
        <v>3436</v>
      </c>
      <c r="V137" s="48"/>
      <c r="W137" s="48" t="s">
        <v>1310</v>
      </c>
      <c r="X137" s="50" t="s">
        <v>3437</v>
      </c>
    </row>
    <row r="138" spans="1:24" ht="31.5" x14ac:dyDescent="0.25">
      <c r="A138" s="48">
        <f t="shared" si="2"/>
        <v>137</v>
      </c>
      <c r="B138" s="48" t="s">
        <v>4176</v>
      </c>
      <c r="C138" s="53" t="s">
        <v>4177</v>
      </c>
      <c r="D138" s="53" t="s">
        <v>4178</v>
      </c>
      <c r="E138" s="54" t="s">
        <v>4019</v>
      </c>
      <c r="F138" s="50" t="s">
        <v>3429</v>
      </c>
      <c r="G138" s="48">
        <v>2</v>
      </c>
      <c r="H138" s="48">
        <v>2015</v>
      </c>
      <c r="I138" s="48" t="s">
        <v>3430</v>
      </c>
      <c r="J138" s="48">
        <v>200</v>
      </c>
      <c r="K138" s="48" t="s">
        <v>4179</v>
      </c>
      <c r="L138" s="48" t="s">
        <v>4180</v>
      </c>
      <c r="M138" s="48"/>
      <c r="N138" s="48" t="s">
        <v>3433</v>
      </c>
      <c r="O138" s="48">
        <v>4750</v>
      </c>
      <c r="P138" s="48">
        <v>10100</v>
      </c>
      <c r="Q138" s="48">
        <v>6450</v>
      </c>
      <c r="R138" s="48" t="s">
        <v>4181</v>
      </c>
      <c r="S138" s="51">
        <v>43414</v>
      </c>
      <c r="T138" s="51" t="s">
        <v>3435</v>
      </c>
      <c r="U138" s="48" t="s">
        <v>3436</v>
      </c>
      <c r="V138" s="48"/>
      <c r="W138" s="48" t="s">
        <v>4176</v>
      </c>
      <c r="X138" s="50" t="s">
        <v>3437</v>
      </c>
    </row>
    <row r="139" spans="1:24" ht="31.5" x14ac:dyDescent="0.25">
      <c r="A139" s="48">
        <f t="shared" si="2"/>
        <v>138</v>
      </c>
      <c r="B139" s="48" t="s">
        <v>1284</v>
      </c>
      <c r="C139" s="48" t="s">
        <v>4182</v>
      </c>
      <c r="D139" s="48" t="s">
        <v>4183</v>
      </c>
      <c r="E139" s="50" t="s">
        <v>3533</v>
      </c>
      <c r="F139" s="50" t="s">
        <v>3429</v>
      </c>
      <c r="G139" s="48">
        <v>2</v>
      </c>
      <c r="H139" s="48">
        <v>2011</v>
      </c>
      <c r="I139" s="48" t="s">
        <v>3495</v>
      </c>
      <c r="J139" s="48">
        <v>70</v>
      </c>
      <c r="K139" s="48" t="s">
        <v>4184</v>
      </c>
      <c r="L139" s="48" t="s">
        <v>4185</v>
      </c>
      <c r="M139" s="48"/>
      <c r="N139" s="48" t="s">
        <v>3433</v>
      </c>
      <c r="O139" s="48">
        <v>2890</v>
      </c>
      <c r="P139" s="48">
        <v>3500</v>
      </c>
      <c r="Q139" s="48">
        <v>2132</v>
      </c>
      <c r="R139" s="48" t="s">
        <v>4186</v>
      </c>
      <c r="S139" s="51">
        <v>43417</v>
      </c>
      <c r="T139" s="51" t="s">
        <v>3435</v>
      </c>
      <c r="U139" s="48" t="s">
        <v>3436</v>
      </c>
      <c r="V139" s="48"/>
      <c r="W139" s="48" t="s">
        <v>1284</v>
      </c>
      <c r="X139" s="50" t="s">
        <v>3437</v>
      </c>
    </row>
    <row r="140" spans="1:24" ht="31.5" x14ac:dyDescent="0.25">
      <c r="A140" s="48">
        <f t="shared" si="2"/>
        <v>139</v>
      </c>
      <c r="B140" s="48" t="s">
        <v>4187</v>
      </c>
      <c r="C140" s="53" t="s">
        <v>4188</v>
      </c>
      <c r="D140" s="53" t="s">
        <v>4189</v>
      </c>
      <c r="E140" s="54" t="s">
        <v>3613</v>
      </c>
      <c r="F140" s="50" t="s">
        <v>3429</v>
      </c>
      <c r="G140" s="48">
        <v>2</v>
      </c>
      <c r="H140" s="48">
        <v>2013</v>
      </c>
      <c r="I140" s="48" t="s">
        <v>3430</v>
      </c>
      <c r="J140" s="48">
        <v>105</v>
      </c>
      <c r="K140" s="48" t="s">
        <v>4190</v>
      </c>
      <c r="L140" s="48" t="s">
        <v>4191</v>
      </c>
      <c r="M140" s="48"/>
      <c r="N140" s="48" t="s">
        <v>3433</v>
      </c>
      <c r="O140" s="48">
        <v>4750</v>
      </c>
      <c r="P140" s="48">
        <v>8180</v>
      </c>
      <c r="Q140" s="48">
        <v>3530</v>
      </c>
      <c r="R140" s="48" t="s">
        <v>4192</v>
      </c>
      <c r="S140" s="51">
        <v>43417</v>
      </c>
      <c r="T140" s="51" t="s">
        <v>3435</v>
      </c>
      <c r="U140" s="48" t="s">
        <v>3436</v>
      </c>
      <c r="V140" s="48"/>
      <c r="W140" s="48" t="s">
        <v>4187</v>
      </c>
      <c r="X140" s="50" t="s">
        <v>3437</v>
      </c>
    </row>
    <row r="141" spans="1:24" x14ac:dyDescent="0.25">
      <c r="A141" s="48">
        <f t="shared" si="2"/>
        <v>140</v>
      </c>
      <c r="B141" s="48" t="s">
        <v>1207</v>
      </c>
      <c r="C141" s="48" t="s">
        <v>4193</v>
      </c>
      <c r="D141" s="48" t="s">
        <v>4194</v>
      </c>
      <c r="E141" s="50" t="s">
        <v>4195</v>
      </c>
      <c r="F141" s="50" t="s">
        <v>3527</v>
      </c>
      <c r="G141" s="48">
        <v>2</v>
      </c>
      <c r="H141" s="48">
        <v>2005</v>
      </c>
      <c r="I141" s="48" t="s">
        <v>3720</v>
      </c>
      <c r="J141" s="48">
        <v>55</v>
      </c>
      <c r="K141" s="48"/>
      <c r="L141" s="48" t="s">
        <v>4196</v>
      </c>
      <c r="M141" s="48"/>
      <c r="N141" s="48" t="s">
        <v>3510</v>
      </c>
      <c r="O141" s="48">
        <v>1598</v>
      </c>
      <c r="P141" s="48">
        <v>1490</v>
      </c>
      <c r="Q141" s="48">
        <v>1090</v>
      </c>
      <c r="R141" s="48" t="s">
        <v>4197</v>
      </c>
      <c r="S141" s="51">
        <v>43432</v>
      </c>
      <c r="T141" s="51" t="s">
        <v>3435</v>
      </c>
      <c r="U141" s="48" t="s">
        <v>3436</v>
      </c>
      <c r="V141" s="48"/>
      <c r="W141" s="48" t="s">
        <v>1207</v>
      </c>
      <c r="X141" s="50" t="s">
        <v>3437</v>
      </c>
    </row>
    <row r="142" spans="1:24" x14ac:dyDescent="0.25">
      <c r="A142" s="48">
        <f t="shared" si="2"/>
        <v>141</v>
      </c>
      <c r="B142" s="49" t="s">
        <v>4198</v>
      </c>
      <c r="C142" s="48" t="s">
        <v>4199</v>
      </c>
      <c r="D142" s="48"/>
      <c r="E142" s="50" t="s">
        <v>4200</v>
      </c>
      <c r="F142" s="50" t="s">
        <v>4201</v>
      </c>
      <c r="G142" s="48">
        <v>2</v>
      </c>
      <c r="H142" s="48">
        <v>2018</v>
      </c>
      <c r="I142" s="48" t="s">
        <v>3430</v>
      </c>
      <c r="J142" s="48"/>
      <c r="K142" s="48" t="s">
        <v>4202</v>
      </c>
      <c r="L142" s="48" t="s">
        <v>4203</v>
      </c>
      <c r="M142" s="48"/>
      <c r="N142" s="48" t="s">
        <v>3477</v>
      </c>
      <c r="O142" s="48">
        <v>5880</v>
      </c>
      <c r="P142" s="48">
        <v>18000</v>
      </c>
      <c r="Q142" s="48">
        <v>7755</v>
      </c>
      <c r="R142" s="48" t="s">
        <v>4204</v>
      </c>
      <c r="S142" s="51">
        <v>43329</v>
      </c>
      <c r="T142" s="51" t="s">
        <v>3435</v>
      </c>
      <c r="U142" s="48" t="s">
        <v>3436</v>
      </c>
      <c r="V142" s="48"/>
      <c r="W142" s="49" t="s">
        <v>4198</v>
      </c>
      <c r="X142" s="50" t="s">
        <v>3437</v>
      </c>
    </row>
    <row r="143" spans="1:24" ht="31.5" x14ac:dyDescent="0.25">
      <c r="A143" s="48">
        <f t="shared" si="2"/>
        <v>142</v>
      </c>
      <c r="B143" s="59" t="s">
        <v>4205</v>
      </c>
      <c r="C143" s="48" t="s">
        <v>4206</v>
      </c>
      <c r="D143" s="48"/>
      <c r="E143" s="50" t="s">
        <v>4207</v>
      </c>
      <c r="F143" s="50" t="s">
        <v>3429</v>
      </c>
      <c r="G143" s="48">
        <v>2</v>
      </c>
      <c r="H143" s="48">
        <v>2018</v>
      </c>
      <c r="I143" s="48" t="s">
        <v>3430</v>
      </c>
      <c r="J143" s="48"/>
      <c r="K143" s="48" t="s">
        <v>4208</v>
      </c>
      <c r="L143" s="48" t="s">
        <v>4209</v>
      </c>
      <c r="M143" s="48"/>
      <c r="N143" s="48" t="s">
        <v>3433</v>
      </c>
      <c r="O143" s="48">
        <v>1995</v>
      </c>
      <c r="P143" s="48">
        <v>3500</v>
      </c>
      <c r="Q143" s="48">
        <v>2583</v>
      </c>
      <c r="R143" s="48" t="s">
        <v>4210</v>
      </c>
      <c r="S143" s="51">
        <v>43321</v>
      </c>
      <c r="T143" s="51" t="s">
        <v>3435</v>
      </c>
      <c r="U143" s="48" t="s">
        <v>3436</v>
      </c>
      <c r="V143" s="48"/>
      <c r="W143" s="59" t="s">
        <v>4205</v>
      </c>
      <c r="X143" s="50" t="s">
        <v>3437</v>
      </c>
    </row>
    <row r="144" spans="1:24" ht="31.5" x14ac:dyDescent="0.25">
      <c r="A144" s="48">
        <f t="shared" si="2"/>
        <v>143</v>
      </c>
      <c r="B144" s="59" t="s">
        <v>4211</v>
      </c>
      <c r="C144" s="48" t="s">
        <v>4212</v>
      </c>
      <c r="D144" s="48"/>
      <c r="E144" s="50" t="s">
        <v>4207</v>
      </c>
      <c r="F144" s="50" t="s">
        <v>3429</v>
      </c>
      <c r="G144" s="48">
        <v>2</v>
      </c>
      <c r="H144" s="48">
        <v>2018</v>
      </c>
      <c r="I144" s="48" t="s">
        <v>3430</v>
      </c>
      <c r="J144" s="48"/>
      <c r="K144" s="48" t="s">
        <v>4213</v>
      </c>
      <c r="L144" s="48" t="s">
        <v>4214</v>
      </c>
      <c r="M144" s="48"/>
      <c r="N144" s="48" t="s">
        <v>3433</v>
      </c>
      <c r="O144" s="48">
        <v>1995</v>
      </c>
      <c r="P144" s="48">
        <v>3500</v>
      </c>
      <c r="Q144" s="48">
        <v>2583</v>
      </c>
      <c r="R144" s="48" t="s">
        <v>4215</v>
      </c>
      <c r="S144" s="51">
        <v>43321</v>
      </c>
      <c r="T144" s="51" t="s">
        <v>3435</v>
      </c>
      <c r="U144" s="48" t="s">
        <v>3436</v>
      </c>
      <c r="V144" s="48"/>
      <c r="W144" s="59" t="s">
        <v>4211</v>
      </c>
      <c r="X144" s="50" t="s">
        <v>3437</v>
      </c>
    </row>
    <row r="145" spans="1:24" ht="31.5" x14ac:dyDescent="0.25">
      <c r="A145" s="48">
        <f t="shared" si="2"/>
        <v>144</v>
      </c>
      <c r="B145" s="48" t="s">
        <v>1336</v>
      </c>
      <c r="C145" s="48" t="s">
        <v>4216</v>
      </c>
      <c r="D145" s="48" t="s">
        <v>4217</v>
      </c>
      <c r="E145" s="50" t="s">
        <v>4218</v>
      </c>
      <c r="F145" s="50" t="s">
        <v>3527</v>
      </c>
      <c r="G145" s="48">
        <v>2</v>
      </c>
      <c r="H145" s="48">
        <v>1999</v>
      </c>
      <c r="I145" s="48" t="s">
        <v>3495</v>
      </c>
      <c r="J145" s="48">
        <v>70</v>
      </c>
      <c r="K145" s="48" t="s">
        <v>4219</v>
      </c>
      <c r="L145" s="48" t="s">
        <v>4220</v>
      </c>
      <c r="M145" s="48"/>
      <c r="N145" s="48" t="s">
        <v>3477</v>
      </c>
      <c r="O145" s="48">
        <v>2285</v>
      </c>
      <c r="P145" s="48">
        <v>2980</v>
      </c>
      <c r="Q145" s="48">
        <v>1750</v>
      </c>
      <c r="R145" s="48" t="s">
        <v>4221</v>
      </c>
      <c r="S145" s="51">
        <v>43419</v>
      </c>
      <c r="T145" s="51" t="s">
        <v>3435</v>
      </c>
      <c r="U145" s="48" t="s">
        <v>3436</v>
      </c>
      <c r="V145" s="48"/>
      <c r="W145" s="48" t="s">
        <v>1336</v>
      </c>
      <c r="X145" s="50" t="s">
        <v>3437</v>
      </c>
    </row>
    <row r="146" spans="1:24" x14ac:dyDescent="0.25">
      <c r="A146" s="48">
        <f t="shared" si="2"/>
        <v>145</v>
      </c>
      <c r="B146" s="59" t="s">
        <v>4222</v>
      </c>
      <c r="C146" s="48" t="s">
        <v>4223</v>
      </c>
      <c r="D146" s="48"/>
      <c r="E146" s="50" t="s">
        <v>3986</v>
      </c>
      <c r="F146" s="50" t="s">
        <v>3527</v>
      </c>
      <c r="G146" s="48">
        <v>2</v>
      </c>
      <c r="H146" s="48">
        <v>2018</v>
      </c>
      <c r="I146" s="48" t="s">
        <v>3720</v>
      </c>
      <c r="J146" s="48" t="s">
        <v>3448</v>
      </c>
      <c r="K146" s="48" t="s">
        <v>4224</v>
      </c>
      <c r="L146" s="48" t="s">
        <v>4225</v>
      </c>
      <c r="M146" s="48"/>
      <c r="N146" s="48" t="s">
        <v>3510</v>
      </c>
      <c r="O146" s="48">
        <v>1998</v>
      </c>
      <c r="P146" s="48">
        <v>2015</v>
      </c>
      <c r="Q146" s="48">
        <v>1610</v>
      </c>
      <c r="R146" s="48" t="s">
        <v>4226</v>
      </c>
      <c r="S146" s="51">
        <v>43259</v>
      </c>
      <c r="T146" s="51" t="s">
        <v>3435</v>
      </c>
      <c r="U146" s="48" t="s">
        <v>3436</v>
      </c>
      <c r="V146" s="48"/>
      <c r="W146" s="59" t="s">
        <v>4222</v>
      </c>
      <c r="X146" s="50" t="s">
        <v>3437</v>
      </c>
    </row>
    <row r="147" spans="1:24" x14ac:dyDescent="0.25">
      <c r="A147" s="48">
        <f t="shared" si="2"/>
        <v>146</v>
      </c>
      <c r="B147" s="48" t="s">
        <v>4227</v>
      </c>
      <c r="C147" s="53" t="s">
        <v>4228</v>
      </c>
      <c r="D147" s="53" t="s">
        <v>4229</v>
      </c>
      <c r="E147" s="54" t="s">
        <v>4230</v>
      </c>
      <c r="F147" s="50" t="s">
        <v>3469</v>
      </c>
      <c r="G147" s="53">
        <v>1</v>
      </c>
      <c r="H147" s="55">
        <v>2013</v>
      </c>
      <c r="I147" s="48" t="s">
        <v>3430</v>
      </c>
      <c r="J147" s="48">
        <v>200</v>
      </c>
      <c r="K147" s="48" t="s">
        <v>4231</v>
      </c>
      <c r="L147" s="48"/>
      <c r="M147" s="48"/>
      <c r="N147" s="48" t="s">
        <v>3433</v>
      </c>
      <c r="O147" s="48">
        <v>11150</v>
      </c>
      <c r="P147" s="48">
        <v>18000</v>
      </c>
      <c r="Q147" s="48">
        <v>18000</v>
      </c>
      <c r="R147" s="48" t="s">
        <v>4232</v>
      </c>
      <c r="S147" s="51">
        <v>43414</v>
      </c>
      <c r="T147" s="51" t="s">
        <v>3435</v>
      </c>
      <c r="U147" s="48" t="s">
        <v>3436</v>
      </c>
      <c r="V147" s="48"/>
      <c r="W147" s="48" t="s">
        <v>4227</v>
      </c>
      <c r="X147" s="50" t="s">
        <v>3437</v>
      </c>
    </row>
    <row r="148" spans="1:24" ht="31.5" x14ac:dyDescent="0.25">
      <c r="A148" s="48">
        <f t="shared" si="2"/>
        <v>147</v>
      </c>
      <c r="B148" s="48" t="s">
        <v>1197</v>
      </c>
      <c r="C148" s="48" t="s">
        <v>4233</v>
      </c>
      <c r="D148" s="48" t="s">
        <v>4234</v>
      </c>
      <c r="E148" s="50" t="s">
        <v>3624</v>
      </c>
      <c r="F148" s="50" t="s">
        <v>3429</v>
      </c>
      <c r="G148" s="48">
        <v>2</v>
      </c>
      <c r="H148" s="48">
        <v>2008</v>
      </c>
      <c r="I148" s="48" t="s">
        <v>3495</v>
      </c>
      <c r="J148" s="48">
        <v>70</v>
      </c>
      <c r="K148" s="48" t="s">
        <v>4235</v>
      </c>
      <c r="L148" s="48" t="s">
        <v>4236</v>
      </c>
      <c r="M148" s="48"/>
      <c r="N148" s="48" t="s">
        <v>3433</v>
      </c>
      <c r="O148" s="48">
        <v>2464</v>
      </c>
      <c r="P148" s="48">
        <v>3500</v>
      </c>
      <c r="Q148" s="48">
        <v>2113</v>
      </c>
      <c r="R148" s="48" t="s">
        <v>4237</v>
      </c>
      <c r="S148" s="51">
        <v>43414</v>
      </c>
      <c r="T148" s="51" t="s">
        <v>3435</v>
      </c>
      <c r="U148" s="48" t="s">
        <v>3436</v>
      </c>
      <c r="V148" s="48"/>
      <c r="W148" s="48" t="s">
        <v>1197</v>
      </c>
      <c r="X148" s="50" t="s">
        <v>3437</v>
      </c>
    </row>
    <row r="149" spans="1:24" ht="31.5" x14ac:dyDescent="0.25">
      <c r="A149" s="48">
        <f t="shared" si="2"/>
        <v>148</v>
      </c>
      <c r="B149" s="48" t="s">
        <v>4238</v>
      </c>
      <c r="C149" s="53" t="s">
        <v>4239</v>
      </c>
      <c r="D149" s="53" t="s">
        <v>4240</v>
      </c>
      <c r="E149" s="54" t="s">
        <v>3613</v>
      </c>
      <c r="F149" s="50" t="s">
        <v>3429</v>
      </c>
      <c r="G149" s="48">
        <v>2</v>
      </c>
      <c r="H149" s="48">
        <v>2013</v>
      </c>
      <c r="I149" s="48" t="s">
        <v>3430</v>
      </c>
      <c r="J149" s="48">
        <v>105</v>
      </c>
      <c r="K149" s="48" t="s">
        <v>4241</v>
      </c>
      <c r="L149" s="48" t="s">
        <v>4242</v>
      </c>
      <c r="M149" s="48"/>
      <c r="N149" s="48" t="s">
        <v>3433</v>
      </c>
      <c r="O149" s="48">
        <v>4750</v>
      </c>
      <c r="P149" s="48">
        <v>8180</v>
      </c>
      <c r="Q149" s="48">
        <v>3530</v>
      </c>
      <c r="R149" s="48" t="s">
        <v>4243</v>
      </c>
      <c r="S149" s="51">
        <v>43414</v>
      </c>
      <c r="T149" s="51" t="s">
        <v>3435</v>
      </c>
      <c r="U149" s="48" t="s">
        <v>3436</v>
      </c>
      <c r="V149" s="48"/>
      <c r="W149" s="48" t="s">
        <v>4238</v>
      </c>
      <c r="X149" s="50" t="s">
        <v>3437</v>
      </c>
    </row>
    <row r="150" spans="1:24" x14ac:dyDescent="0.25">
      <c r="A150" s="48">
        <f t="shared" si="2"/>
        <v>149</v>
      </c>
      <c r="B150" s="48" t="s">
        <v>1123</v>
      </c>
      <c r="C150" s="48" t="s">
        <v>4244</v>
      </c>
      <c r="D150" s="48" t="s">
        <v>4245</v>
      </c>
      <c r="E150" s="50" t="s">
        <v>3493</v>
      </c>
      <c r="F150" s="50" t="s">
        <v>3494</v>
      </c>
      <c r="G150" s="48">
        <v>2</v>
      </c>
      <c r="H150" s="48">
        <v>2005</v>
      </c>
      <c r="I150" s="48" t="s">
        <v>3495</v>
      </c>
      <c r="J150" s="48">
        <v>70</v>
      </c>
      <c r="K150" s="48" t="s">
        <v>4246</v>
      </c>
      <c r="L150" s="48" t="s">
        <v>4247</v>
      </c>
      <c r="M150" s="48"/>
      <c r="N150" s="48" t="s">
        <v>3477</v>
      </c>
      <c r="O150" s="48">
        <v>2890</v>
      </c>
      <c r="P150" s="48">
        <v>3500</v>
      </c>
      <c r="Q150" s="48">
        <v>2306</v>
      </c>
      <c r="R150" s="48" t="s">
        <v>4248</v>
      </c>
      <c r="S150" s="51">
        <v>43414</v>
      </c>
      <c r="T150" s="51" t="s">
        <v>3435</v>
      </c>
      <c r="U150" s="48" t="s">
        <v>3436</v>
      </c>
      <c r="V150" s="48"/>
      <c r="W150" s="48" t="s">
        <v>1123</v>
      </c>
      <c r="X150" s="50" t="s">
        <v>3437</v>
      </c>
    </row>
    <row r="151" spans="1:24" x14ac:dyDescent="0.25">
      <c r="A151" s="48">
        <f t="shared" si="2"/>
        <v>150</v>
      </c>
      <c r="B151" s="48" t="s">
        <v>1186</v>
      </c>
      <c r="C151" s="48" t="s">
        <v>4249</v>
      </c>
      <c r="D151" s="48" t="s">
        <v>4250</v>
      </c>
      <c r="E151" s="50" t="s">
        <v>4251</v>
      </c>
      <c r="F151" s="50" t="s">
        <v>3527</v>
      </c>
      <c r="G151" s="48">
        <v>2</v>
      </c>
      <c r="H151" s="48">
        <v>2008</v>
      </c>
      <c r="I151" s="48" t="s">
        <v>3495</v>
      </c>
      <c r="J151" s="48">
        <v>70</v>
      </c>
      <c r="K151" s="48" t="s">
        <v>4252</v>
      </c>
      <c r="L151" s="48" t="s">
        <v>4253</v>
      </c>
      <c r="M151" s="48"/>
      <c r="N151" s="48" t="s">
        <v>3477</v>
      </c>
      <c r="O151" s="48">
        <v>2464</v>
      </c>
      <c r="P151" s="48">
        <v>3500</v>
      </c>
      <c r="Q151" s="48">
        <v>2000</v>
      </c>
      <c r="R151" s="48" t="s">
        <v>4254</v>
      </c>
      <c r="S151" s="51">
        <v>43414</v>
      </c>
      <c r="T151" s="51" t="s">
        <v>3435</v>
      </c>
      <c r="U151" s="48" t="s">
        <v>3436</v>
      </c>
      <c r="V151" s="48"/>
      <c r="W151" s="48" t="s">
        <v>1186</v>
      </c>
      <c r="X151" s="50" t="s">
        <v>3437</v>
      </c>
    </row>
    <row r="152" spans="1:24" x14ac:dyDescent="0.25">
      <c r="A152" s="48">
        <f t="shared" si="2"/>
        <v>151</v>
      </c>
      <c r="B152" s="48" t="s">
        <v>1118</v>
      </c>
      <c r="C152" s="48" t="s">
        <v>4255</v>
      </c>
      <c r="D152" s="48" t="s">
        <v>4256</v>
      </c>
      <c r="E152" s="50" t="s">
        <v>3493</v>
      </c>
      <c r="F152" s="50" t="s">
        <v>3494</v>
      </c>
      <c r="G152" s="48">
        <v>2</v>
      </c>
      <c r="H152" s="48">
        <v>2005</v>
      </c>
      <c r="I152" s="48" t="s">
        <v>3495</v>
      </c>
      <c r="J152" s="48">
        <v>70</v>
      </c>
      <c r="K152" s="48" t="s">
        <v>4257</v>
      </c>
      <c r="L152" s="48" t="s">
        <v>4258</v>
      </c>
      <c r="M152" s="48"/>
      <c r="N152" s="48" t="s">
        <v>3477</v>
      </c>
      <c r="O152" s="48">
        <v>2890</v>
      </c>
      <c r="P152" s="48">
        <v>3500</v>
      </c>
      <c r="Q152" s="48">
        <v>2306</v>
      </c>
      <c r="R152" s="48" t="s">
        <v>4259</v>
      </c>
      <c r="S152" s="51">
        <v>43414</v>
      </c>
      <c r="T152" s="51" t="s">
        <v>3435</v>
      </c>
      <c r="U152" s="48" t="s">
        <v>3436</v>
      </c>
      <c r="V152" s="48"/>
      <c r="W152" s="48" t="s">
        <v>1118</v>
      </c>
      <c r="X152" s="50" t="s">
        <v>3437</v>
      </c>
    </row>
    <row r="153" spans="1:24" x14ac:dyDescent="0.25">
      <c r="A153" s="48">
        <f t="shared" si="2"/>
        <v>152</v>
      </c>
      <c r="B153" s="48" t="s">
        <v>1213</v>
      </c>
      <c r="C153" s="48" t="s">
        <v>4260</v>
      </c>
      <c r="D153" s="48" t="s">
        <v>4261</v>
      </c>
      <c r="E153" s="50" t="s">
        <v>4262</v>
      </c>
      <c r="F153" s="50" t="s">
        <v>3527</v>
      </c>
      <c r="G153" s="48">
        <v>2</v>
      </c>
      <c r="H153" s="48">
        <v>2007</v>
      </c>
      <c r="I153" s="48" t="s">
        <v>3720</v>
      </c>
      <c r="J153" s="48">
        <v>70</v>
      </c>
      <c r="K153" s="48"/>
      <c r="L153" s="48" t="s">
        <v>4263</v>
      </c>
      <c r="M153" s="48"/>
      <c r="N153" s="48" t="s">
        <v>3510</v>
      </c>
      <c r="O153" s="48">
        <v>3456</v>
      </c>
      <c r="P153" s="48">
        <v>2050</v>
      </c>
      <c r="Q153" s="48">
        <v>1610</v>
      </c>
      <c r="R153" s="48" t="s">
        <v>4264</v>
      </c>
      <c r="S153" s="51">
        <v>43415</v>
      </c>
      <c r="T153" s="51" t="s">
        <v>3435</v>
      </c>
      <c r="U153" s="48" t="s">
        <v>3436</v>
      </c>
      <c r="V153" s="48"/>
      <c r="W153" s="48" t="s">
        <v>1213</v>
      </c>
      <c r="X153" s="50" t="s">
        <v>3437</v>
      </c>
    </row>
    <row r="154" spans="1:24" x14ac:dyDescent="0.25">
      <c r="A154" s="48">
        <f t="shared" si="2"/>
        <v>153</v>
      </c>
      <c r="B154" s="48" t="s">
        <v>1158</v>
      </c>
      <c r="C154" s="48" t="s">
        <v>4265</v>
      </c>
      <c r="D154" s="48" t="s">
        <v>4266</v>
      </c>
      <c r="E154" s="50" t="s">
        <v>4030</v>
      </c>
      <c r="F154" s="50" t="s">
        <v>3527</v>
      </c>
      <c r="G154" s="48">
        <v>2</v>
      </c>
      <c r="H154" s="48">
        <v>1998</v>
      </c>
      <c r="I154" s="48" t="s">
        <v>3720</v>
      </c>
      <c r="J154" s="48">
        <v>45</v>
      </c>
      <c r="K154" s="48"/>
      <c r="L154" s="48" t="s">
        <v>4267</v>
      </c>
      <c r="M154" s="48" t="s">
        <v>4268</v>
      </c>
      <c r="N154" s="48" t="s">
        <v>3510</v>
      </c>
      <c r="O154" s="48">
        <v>1498</v>
      </c>
      <c r="P154" s="48">
        <v>1595</v>
      </c>
      <c r="Q154" s="48">
        <v>1182</v>
      </c>
      <c r="R154" s="48" t="s">
        <v>4269</v>
      </c>
      <c r="S154" s="51">
        <v>43417</v>
      </c>
      <c r="T154" s="51" t="s">
        <v>3435</v>
      </c>
      <c r="U154" s="48" t="s">
        <v>3436</v>
      </c>
      <c r="V154" s="48"/>
      <c r="W154" s="48" t="s">
        <v>1158</v>
      </c>
      <c r="X154" s="50" t="s">
        <v>3437</v>
      </c>
    </row>
    <row r="155" spans="1:24" x14ac:dyDescent="0.25">
      <c r="A155" s="48">
        <f t="shared" si="2"/>
        <v>154</v>
      </c>
      <c r="B155" s="48" t="s">
        <v>1146</v>
      </c>
      <c r="C155" s="48" t="s">
        <v>4270</v>
      </c>
      <c r="D155" s="48" t="s">
        <v>4271</v>
      </c>
      <c r="E155" s="50" t="s">
        <v>4272</v>
      </c>
      <c r="F155" s="50" t="s">
        <v>3527</v>
      </c>
      <c r="G155" s="48">
        <v>2</v>
      </c>
      <c r="H155" s="48">
        <v>1998</v>
      </c>
      <c r="I155" s="48" t="s">
        <v>3720</v>
      </c>
      <c r="J155" s="48">
        <v>45</v>
      </c>
      <c r="K155" s="48"/>
      <c r="L155" s="48" t="s">
        <v>4273</v>
      </c>
      <c r="M155" s="48" t="s">
        <v>4274</v>
      </c>
      <c r="N155" s="48" t="s">
        <v>3477</v>
      </c>
      <c r="O155" s="48">
        <v>1498</v>
      </c>
      <c r="P155" s="48">
        <v>1595</v>
      </c>
      <c r="Q155" s="48">
        <v>1182</v>
      </c>
      <c r="R155" s="48" t="s">
        <v>4275</v>
      </c>
      <c r="S155" s="51">
        <v>43417</v>
      </c>
      <c r="T155" s="51" t="s">
        <v>3435</v>
      </c>
      <c r="U155" s="48" t="s">
        <v>3436</v>
      </c>
      <c r="V155" s="48"/>
      <c r="W155" s="48" t="s">
        <v>1146</v>
      </c>
      <c r="X155" s="50" t="s">
        <v>3437</v>
      </c>
    </row>
    <row r="156" spans="1:24" x14ac:dyDescent="0.25">
      <c r="A156" s="48">
        <f t="shared" si="2"/>
        <v>155</v>
      </c>
      <c r="B156" s="48" t="s">
        <v>1152</v>
      </c>
      <c r="C156" s="48" t="s">
        <v>4276</v>
      </c>
      <c r="D156" s="48" t="s">
        <v>4277</v>
      </c>
      <c r="E156" s="50" t="s">
        <v>4030</v>
      </c>
      <c r="F156" s="50" t="s">
        <v>3527</v>
      </c>
      <c r="G156" s="48">
        <v>2</v>
      </c>
      <c r="H156" s="48">
        <v>1998</v>
      </c>
      <c r="I156" s="48" t="s">
        <v>3720</v>
      </c>
      <c r="J156" s="48">
        <v>45</v>
      </c>
      <c r="K156" s="48"/>
      <c r="L156" s="48" t="s">
        <v>4278</v>
      </c>
      <c r="M156" s="48" t="s">
        <v>4279</v>
      </c>
      <c r="N156" s="48" t="s">
        <v>3819</v>
      </c>
      <c r="O156" s="48">
        <v>1498</v>
      </c>
      <c r="P156" s="48">
        <v>1595</v>
      </c>
      <c r="Q156" s="48">
        <v>1050</v>
      </c>
      <c r="R156" s="48" t="s">
        <v>4280</v>
      </c>
      <c r="S156" s="51">
        <v>43417</v>
      </c>
      <c r="T156" s="51" t="s">
        <v>3435</v>
      </c>
      <c r="U156" s="48" t="s">
        <v>3436</v>
      </c>
      <c r="V156" s="48"/>
      <c r="W156" s="48" t="s">
        <v>1152</v>
      </c>
      <c r="X156" s="50" t="s">
        <v>3437</v>
      </c>
    </row>
    <row r="157" spans="1:24" x14ac:dyDescent="0.25">
      <c r="A157" s="48">
        <f t="shared" si="2"/>
        <v>156</v>
      </c>
      <c r="B157" s="59" t="s">
        <v>4281</v>
      </c>
      <c r="C157" s="48" t="s">
        <v>4282</v>
      </c>
      <c r="D157" s="48"/>
      <c r="E157" s="50" t="s">
        <v>4283</v>
      </c>
      <c r="F157" s="50" t="s">
        <v>3527</v>
      </c>
      <c r="G157" s="48">
        <v>2</v>
      </c>
      <c r="H157" s="48">
        <v>2016</v>
      </c>
      <c r="I157" s="48" t="s">
        <v>3430</v>
      </c>
      <c r="J157" s="48" t="s">
        <v>3448</v>
      </c>
      <c r="K157" s="48" t="s">
        <v>4284</v>
      </c>
      <c r="L157" s="48" t="s">
        <v>3448</v>
      </c>
      <c r="M157" s="48"/>
      <c r="N157" s="48" t="s">
        <v>4285</v>
      </c>
      <c r="O157" s="48">
        <v>1560</v>
      </c>
      <c r="P157" s="48">
        <v>1980</v>
      </c>
      <c r="Q157" s="48">
        <v>1410</v>
      </c>
      <c r="R157" s="48" t="s">
        <v>4286</v>
      </c>
      <c r="S157" s="51">
        <v>42880</v>
      </c>
      <c r="T157" s="51" t="s">
        <v>3435</v>
      </c>
      <c r="U157" s="48" t="s">
        <v>3436</v>
      </c>
      <c r="V157" s="48"/>
      <c r="W157" s="59" t="s">
        <v>4281</v>
      </c>
      <c r="X157" s="50" t="s">
        <v>3437</v>
      </c>
    </row>
    <row r="158" spans="1:24" x14ac:dyDescent="0.25">
      <c r="A158" s="48">
        <f t="shared" si="2"/>
        <v>157</v>
      </c>
      <c r="B158" s="48" t="s">
        <v>1321</v>
      </c>
      <c r="C158" s="48" t="s">
        <v>4287</v>
      </c>
      <c r="D158" s="48"/>
      <c r="E158" s="50" t="s">
        <v>4288</v>
      </c>
      <c r="F158" s="50" t="s">
        <v>3488</v>
      </c>
      <c r="G158" s="48">
        <v>2</v>
      </c>
      <c r="H158" s="48">
        <v>1992</v>
      </c>
      <c r="I158" s="48" t="s">
        <v>3430</v>
      </c>
      <c r="J158" s="48">
        <v>330</v>
      </c>
      <c r="K158" s="48" t="s">
        <v>4289</v>
      </c>
      <c r="L158" s="48" t="s">
        <v>4290</v>
      </c>
      <c r="M158" s="48"/>
      <c r="N158" s="48" t="s">
        <v>3819</v>
      </c>
      <c r="O158" s="48">
        <v>14860</v>
      </c>
      <c r="P158" s="48">
        <v>24000</v>
      </c>
      <c r="Q158" s="48"/>
      <c r="R158" s="48" t="s">
        <v>4291</v>
      </c>
      <c r="S158" s="51">
        <v>38790</v>
      </c>
      <c r="T158" s="51" t="s">
        <v>3805</v>
      </c>
      <c r="U158" s="48" t="s">
        <v>3559</v>
      </c>
      <c r="V158" s="48"/>
      <c r="W158" s="48" t="s">
        <v>1321</v>
      </c>
      <c r="X158" s="50" t="s">
        <v>3437</v>
      </c>
    </row>
    <row r="159" spans="1:24" x14ac:dyDescent="0.25">
      <c r="A159" s="48">
        <f t="shared" si="2"/>
        <v>158</v>
      </c>
      <c r="B159" s="59" t="s">
        <v>4292</v>
      </c>
      <c r="C159" s="48" t="s">
        <v>4293</v>
      </c>
      <c r="D159" s="48"/>
      <c r="E159" s="50" t="s">
        <v>3879</v>
      </c>
      <c r="F159" s="50" t="s">
        <v>3591</v>
      </c>
      <c r="G159" s="48">
        <v>2</v>
      </c>
      <c r="H159" s="48">
        <v>2018</v>
      </c>
      <c r="I159" s="48" t="s">
        <v>3430</v>
      </c>
      <c r="J159" s="48" t="s">
        <v>3448</v>
      </c>
      <c r="K159" s="48" t="s">
        <v>4294</v>
      </c>
      <c r="L159" s="48" t="s">
        <v>3448</v>
      </c>
      <c r="M159" s="48" t="s">
        <v>4295</v>
      </c>
      <c r="N159" s="48" t="s">
        <v>3448</v>
      </c>
      <c r="O159" s="48">
        <v>4400</v>
      </c>
      <c r="P159" s="48">
        <v>8135</v>
      </c>
      <c r="Q159" s="48" t="s">
        <v>3448</v>
      </c>
      <c r="R159" s="48" t="s">
        <v>4296</v>
      </c>
      <c r="S159" s="51">
        <v>43287</v>
      </c>
      <c r="T159" s="51" t="s">
        <v>3435</v>
      </c>
      <c r="U159" s="48" t="s">
        <v>3436</v>
      </c>
      <c r="V159" s="48"/>
      <c r="W159" s="59" t="s">
        <v>4292</v>
      </c>
      <c r="X159" s="50" t="s">
        <v>3437</v>
      </c>
    </row>
    <row r="160" spans="1:24" x14ac:dyDescent="0.25">
      <c r="A160" s="48">
        <f t="shared" si="2"/>
        <v>159</v>
      </c>
      <c r="B160" s="59" t="s">
        <v>4297</v>
      </c>
      <c r="C160" s="48" t="s">
        <v>4298</v>
      </c>
      <c r="D160" s="48"/>
      <c r="E160" s="50" t="s">
        <v>3879</v>
      </c>
      <c r="F160" s="50" t="s">
        <v>3591</v>
      </c>
      <c r="G160" s="48">
        <v>2</v>
      </c>
      <c r="H160" s="48">
        <v>2018</v>
      </c>
      <c r="I160" s="48" t="s">
        <v>3430</v>
      </c>
      <c r="J160" s="48" t="s">
        <v>3448</v>
      </c>
      <c r="K160" s="48" t="s">
        <v>4299</v>
      </c>
      <c r="L160" s="48" t="s">
        <v>3448</v>
      </c>
      <c r="M160" s="48" t="s">
        <v>4300</v>
      </c>
      <c r="N160" s="48" t="s">
        <v>3448</v>
      </c>
      <c r="O160" s="48">
        <v>4400</v>
      </c>
      <c r="P160" s="48">
        <v>8135</v>
      </c>
      <c r="Q160" s="48" t="s">
        <v>3448</v>
      </c>
      <c r="R160" s="48" t="s">
        <v>4301</v>
      </c>
      <c r="S160" s="51">
        <v>43287</v>
      </c>
      <c r="T160" s="51" t="s">
        <v>3435</v>
      </c>
      <c r="U160" s="48" t="s">
        <v>3436</v>
      </c>
      <c r="V160" s="48"/>
      <c r="W160" s="59" t="s">
        <v>4297</v>
      </c>
      <c r="X160" s="50" t="s">
        <v>3437</v>
      </c>
    </row>
    <row r="161" spans="1:24" x14ac:dyDescent="0.25">
      <c r="A161" s="48">
        <f t="shared" si="2"/>
        <v>160</v>
      </c>
      <c r="B161" s="49" t="s">
        <v>4302</v>
      </c>
      <c r="C161" s="48" t="s">
        <v>4303</v>
      </c>
      <c r="D161" s="48"/>
      <c r="E161" s="50" t="s">
        <v>3921</v>
      </c>
      <c r="F161" s="50" t="s">
        <v>3591</v>
      </c>
      <c r="G161" s="48">
        <v>2</v>
      </c>
      <c r="H161" s="48">
        <v>2018</v>
      </c>
      <c r="I161" s="48" t="s">
        <v>3430</v>
      </c>
      <c r="J161" s="48">
        <v>310</v>
      </c>
      <c r="K161" s="48" t="s">
        <v>4304</v>
      </c>
      <c r="L161" s="48"/>
      <c r="M161" s="48" t="s">
        <v>4305</v>
      </c>
      <c r="N161" s="48" t="s">
        <v>3433</v>
      </c>
      <c r="O161" s="48">
        <v>4400</v>
      </c>
      <c r="P161" s="48">
        <v>16424</v>
      </c>
      <c r="Q161" s="48"/>
      <c r="R161" s="48" t="s">
        <v>4306</v>
      </c>
      <c r="S161" s="51">
        <v>43313</v>
      </c>
      <c r="T161" s="51" t="s">
        <v>3435</v>
      </c>
      <c r="U161" s="48" t="s">
        <v>3436</v>
      </c>
      <c r="V161" s="48"/>
      <c r="W161" s="49" t="s">
        <v>4302</v>
      </c>
      <c r="X161" s="50" t="s">
        <v>3437</v>
      </c>
    </row>
    <row r="162" spans="1:24" x14ac:dyDescent="0.25">
      <c r="A162" s="48">
        <f t="shared" si="2"/>
        <v>161</v>
      </c>
      <c r="B162" s="49" t="s">
        <v>4307</v>
      </c>
      <c r="C162" s="48" t="s">
        <v>4308</v>
      </c>
      <c r="D162" s="48"/>
      <c r="E162" s="50" t="s">
        <v>4309</v>
      </c>
      <c r="F162" s="50" t="s">
        <v>3591</v>
      </c>
      <c r="G162" s="48">
        <v>2</v>
      </c>
      <c r="H162" s="48">
        <v>2018</v>
      </c>
      <c r="I162" s="48" t="s">
        <v>3430</v>
      </c>
      <c r="J162" s="48">
        <v>160</v>
      </c>
      <c r="K162" s="48" t="s">
        <v>4310</v>
      </c>
      <c r="L162" s="48"/>
      <c r="M162" s="48" t="s">
        <v>4311</v>
      </c>
      <c r="N162" s="48" t="s">
        <v>3433</v>
      </c>
      <c r="O162" s="48">
        <v>4400</v>
      </c>
      <c r="P162" s="48">
        <v>9425</v>
      </c>
      <c r="Q162" s="48"/>
      <c r="R162" s="48" t="s">
        <v>4312</v>
      </c>
      <c r="S162" s="51">
        <v>43320</v>
      </c>
      <c r="T162" s="51" t="s">
        <v>3435</v>
      </c>
      <c r="U162" s="48" t="s">
        <v>3436</v>
      </c>
      <c r="V162" s="48"/>
      <c r="W162" s="49" t="s">
        <v>4307</v>
      </c>
      <c r="X162" s="50" t="s">
        <v>3437</v>
      </c>
    </row>
    <row r="163" spans="1:24" x14ac:dyDescent="0.25">
      <c r="A163" s="48">
        <f t="shared" si="2"/>
        <v>162</v>
      </c>
      <c r="B163" s="48" t="s">
        <v>2343</v>
      </c>
      <c r="C163" s="48" t="s">
        <v>4313</v>
      </c>
      <c r="D163" s="48" t="s">
        <v>4314</v>
      </c>
      <c r="E163" s="50" t="s">
        <v>4315</v>
      </c>
      <c r="F163" s="50" t="s">
        <v>3591</v>
      </c>
      <c r="G163" s="48">
        <v>2</v>
      </c>
      <c r="H163" s="48">
        <v>2006</v>
      </c>
      <c r="I163" s="48" t="s">
        <v>3430</v>
      </c>
      <c r="J163" s="48">
        <v>250</v>
      </c>
      <c r="K163" s="48" t="s">
        <v>4316</v>
      </c>
      <c r="L163" s="48"/>
      <c r="M163" s="48">
        <v>920294</v>
      </c>
      <c r="N163" s="48" t="s">
        <v>3541</v>
      </c>
      <c r="O163" s="48">
        <v>4330</v>
      </c>
      <c r="P163" s="48">
        <v>14600</v>
      </c>
      <c r="Q163" s="48"/>
      <c r="R163" s="48" t="s">
        <v>4317</v>
      </c>
      <c r="S163" s="51">
        <v>43383</v>
      </c>
      <c r="T163" s="51" t="s">
        <v>3435</v>
      </c>
      <c r="U163" s="48" t="s">
        <v>3436</v>
      </c>
      <c r="V163" s="48"/>
      <c r="W163" s="48" t="s">
        <v>2343</v>
      </c>
      <c r="X163" s="50" t="s">
        <v>3437</v>
      </c>
    </row>
    <row r="164" spans="1:24" x14ac:dyDescent="0.25">
      <c r="A164" s="48">
        <f t="shared" si="2"/>
        <v>163</v>
      </c>
      <c r="B164" s="48" t="s">
        <v>2467</v>
      </c>
      <c r="C164" s="48" t="s">
        <v>4318</v>
      </c>
      <c r="D164" s="48" t="s">
        <v>4319</v>
      </c>
      <c r="E164" s="50" t="s">
        <v>3890</v>
      </c>
      <c r="F164" s="50" t="s">
        <v>3591</v>
      </c>
      <c r="G164" s="48">
        <v>2</v>
      </c>
      <c r="H164" s="48">
        <v>2010</v>
      </c>
      <c r="I164" s="48" t="s">
        <v>3430</v>
      </c>
      <c r="J164" s="48">
        <v>150</v>
      </c>
      <c r="K164" s="48" t="s">
        <v>4320</v>
      </c>
      <c r="L164" s="48"/>
      <c r="M164" s="48" t="s">
        <v>4321</v>
      </c>
      <c r="N164" s="48" t="s">
        <v>3541</v>
      </c>
      <c r="O164" s="48">
        <v>4400</v>
      </c>
      <c r="P164" s="48">
        <v>7600</v>
      </c>
      <c r="Q164" s="48"/>
      <c r="R164" s="48" t="s">
        <v>4322</v>
      </c>
      <c r="S164" s="51">
        <v>43383</v>
      </c>
      <c r="T164" s="51" t="s">
        <v>3435</v>
      </c>
      <c r="U164" s="48" t="s">
        <v>3436</v>
      </c>
      <c r="V164" s="48"/>
      <c r="W164" s="48" t="s">
        <v>2467</v>
      </c>
      <c r="X164" s="50" t="s">
        <v>3437</v>
      </c>
    </row>
    <row r="165" spans="1:24" x14ac:dyDescent="0.25">
      <c r="A165" s="48">
        <f t="shared" si="2"/>
        <v>164</v>
      </c>
      <c r="B165" s="48" t="s">
        <v>2290</v>
      </c>
      <c r="C165" s="48" t="s">
        <v>4323</v>
      </c>
      <c r="D165" s="48" t="s">
        <v>4324</v>
      </c>
      <c r="E165" s="50" t="s">
        <v>4325</v>
      </c>
      <c r="F165" s="50" t="s">
        <v>3591</v>
      </c>
      <c r="G165" s="48">
        <v>2</v>
      </c>
      <c r="H165" s="48">
        <v>2011</v>
      </c>
      <c r="I165" s="48" t="s">
        <v>3430</v>
      </c>
      <c r="J165" s="48">
        <v>160</v>
      </c>
      <c r="K165" s="48" t="s">
        <v>4326</v>
      </c>
      <c r="L165" s="48"/>
      <c r="M165" s="48" t="s">
        <v>4327</v>
      </c>
      <c r="N165" s="48" t="s">
        <v>3541</v>
      </c>
      <c r="O165" s="48">
        <v>4400</v>
      </c>
      <c r="P165" s="48">
        <v>8435</v>
      </c>
      <c r="Q165" s="48"/>
      <c r="R165" s="48" t="s">
        <v>4328</v>
      </c>
      <c r="S165" s="51">
        <v>43383</v>
      </c>
      <c r="T165" s="51" t="s">
        <v>3435</v>
      </c>
      <c r="U165" s="48" t="s">
        <v>3436</v>
      </c>
      <c r="V165" s="48"/>
      <c r="W165" s="48" t="s">
        <v>2290</v>
      </c>
      <c r="X165" s="50" t="s">
        <v>3437</v>
      </c>
    </row>
    <row r="166" spans="1:24" x14ac:dyDescent="0.25">
      <c r="A166" s="48">
        <f t="shared" si="2"/>
        <v>165</v>
      </c>
      <c r="B166" s="48" t="s">
        <v>2489</v>
      </c>
      <c r="C166" s="48" t="s">
        <v>4329</v>
      </c>
      <c r="D166" s="48" t="s">
        <v>4330</v>
      </c>
      <c r="E166" s="50" t="s">
        <v>3890</v>
      </c>
      <c r="F166" s="50" t="s">
        <v>3591</v>
      </c>
      <c r="G166" s="48">
        <v>2</v>
      </c>
      <c r="H166" s="48">
        <v>2011</v>
      </c>
      <c r="I166" s="48" t="s">
        <v>3430</v>
      </c>
      <c r="J166" s="48">
        <v>150</v>
      </c>
      <c r="K166" s="48" t="s">
        <v>4331</v>
      </c>
      <c r="L166" s="48"/>
      <c r="M166" s="48" t="s">
        <v>4332</v>
      </c>
      <c r="N166" s="48" t="s">
        <v>3541</v>
      </c>
      <c r="O166" s="48">
        <v>4400</v>
      </c>
      <c r="P166" s="48">
        <v>7600</v>
      </c>
      <c r="Q166" s="48"/>
      <c r="R166" s="48" t="s">
        <v>4333</v>
      </c>
      <c r="S166" s="51">
        <v>43384</v>
      </c>
      <c r="T166" s="51" t="s">
        <v>3435</v>
      </c>
      <c r="U166" s="48" t="s">
        <v>3436</v>
      </c>
      <c r="V166" s="48"/>
      <c r="W166" s="48" t="s">
        <v>2489</v>
      </c>
      <c r="X166" s="50" t="s">
        <v>3437</v>
      </c>
    </row>
    <row r="167" spans="1:24" x14ac:dyDescent="0.25">
      <c r="A167" s="48">
        <f t="shared" si="2"/>
        <v>166</v>
      </c>
      <c r="B167" s="48" t="s">
        <v>2349</v>
      </c>
      <c r="C167" s="48" t="s">
        <v>4334</v>
      </c>
      <c r="D167" s="48" t="s">
        <v>4335</v>
      </c>
      <c r="E167" s="50" t="s">
        <v>4336</v>
      </c>
      <c r="F167" s="50" t="s">
        <v>3591</v>
      </c>
      <c r="G167" s="48">
        <v>2</v>
      </c>
      <c r="H167" s="48">
        <v>2006</v>
      </c>
      <c r="I167" s="48" t="s">
        <v>3430</v>
      </c>
      <c r="J167" s="48">
        <v>280</v>
      </c>
      <c r="K167" s="48" t="s">
        <v>4337</v>
      </c>
      <c r="L167" s="48"/>
      <c r="M167" s="48">
        <v>913306</v>
      </c>
      <c r="N167" s="48" t="s">
        <v>3541</v>
      </c>
      <c r="O167" s="48">
        <v>4330</v>
      </c>
      <c r="P167" s="48">
        <v>19240</v>
      </c>
      <c r="Q167" s="48"/>
      <c r="R167" s="48" t="s">
        <v>4338</v>
      </c>
      <c r="S167" s="51">
        <v>43389</v>
      </c>
      <c r="T167" s="51" t="s">
        <v>3435</v>
      </c>
      <c r="U167" s="48" t="s">
        <v>3436</v>
      </c>
      <c r="V167" s="48"/>
      <c r="W167" s="48" t="s">
        <v>2349</v>
      </c>
      <c r="X167" s="50" t="s">
        <v>3437</v>
      </c>
    </row>
    <row r="168" spans="1:24" x14ac:dyDescent="0.25">
      <c r="A168" s="48">
        <f t="shared" si="2"/>
        <v>167</v>
      </c>
      <c r="B168" s="48" t="s">
        <v>2478</v>
      </c>
      <c r="C168" s="48" t="s">
        <v>4339</v>
      </c>
      <c r="D168" s="48" t="s">
        <v>4340</v>
      </c>
      <c r="E168" s="50" t="s">
        <v>4325</v>
      </c>
      <c r="F168" s="50" t="s">
        <v>3591</v>
      </c>
      <c r="G168" s="48">
        <v>2</v>
      </c>
      <c r="H168" s="48">
        <v>2010</v>
      </c>
      <c r="I168" s="48" t="s">
        <v>3430</v>
      </c>
      <c r="J168" s="48">
        <v>160</v>
      </c>
      <c r="K168" s="48" t="s">
        <v>4341</v>
      </c>
      <c r="L168" s="48"/>
      <c r="M168" s="48" t="s">
        <v>4342</v>
      </c>
      <c r="N168" s="48" t="s">
        <v>3541</v>
      </c>
      <c r="O168" s="48">
        <v>4400</v>
      </c>
      <c r="P168" s="48">
        <v>8435</v>
      </c>
      <c r="Q168" s="48"/>
      <c r="R168" s="48" t="s">
        <v>4343</v>
      </c>
      <c r="S168" s="51">
        <v>43389</v>
      </c>
      <c r="T168" s="51" t="s">
        <v>3435</v>
      </c>
      <c r="U168" s="48" t="s">
        <v>3436</v>
      </c>
      <c r="V168" s="48"/>
      <c r="W168" s="48" t="s">
        <v>2478</v>
      </c>
      <c r="X168" s="50" t="s">
        <v>3437</v>
      </c>
    </row>
    <row r="169" spans="1:24" x14ac:dyDescent="0.25">
      <c r="A169" s="48">
        <f t="shared" si="2"/>
        <v>168</v>
      </c>
      <c r="B169" s="48" t="s">
        <v>2332</v>
      </c>
      <c r="C169" s="48" t="s">
        <v>4344</v>
      </c>
      <c r="D169" s="48" t="s">
        <v>4345</v>
      </c>
      <c r="E169" s="50" t="s">
        <v>3890</v>
      </c>
      <c r="F169" s="50" t="s">
        <v>3591</v>
      </c>
      <c r="G169" s="48">
        <v>2</v>
      </c>
      <c r="H169" s="48">
        <v>2008</v>
      </c>
      <c r="I169" s="48" t="s">
        <v>3430</v>
      </c>
      <c r="J169" s="48">
        <v>150</v>
      </c>
      <c r="K169" s="48" t="s">
        <v>4346</v>
      </c>
      <c r="L169" s="48"/>
      <c r="M169" s="48" t="s">
        <v>4347</v>
      </c>
      <c r="N169" s="48" t="s">
        <v>3541</v>
      </c>
      <c r="O169" s="48">
        <v>4400</v>
      </c>
      <c r="P169" s="48">
        <v>7600</v>
      </c>
      <c r="Q169" s="48"/>
      <c r="R169" s="48" t="s">
        <v>4348</v>
      </c>
      <c r="S169" s="51">
        <v>43389</v>
      </c>
      <c r="T169" s="51" t="s">
        <v>3435</v>
      </c>
      <c r="U169" s="48" t="s">
        <v>3436</v>
      </c>
      <c r="V169" s="48"/>
      <c r="W169" s="48" t="s">
        <v>2332</v>
      </c>
      <c r="X169" s="50" t="s">
        <v>3437</v>
      </c>
    </row>
    <row r="170" spans="1:24" x14ac:dyDescent="0.25">
      <c r="A170" s="48">
        <f t="shared" si="2"/>
        <v>169</v>
      </c>
      <c r="B170" s="48" t="s">
        <v>2624</v>
      </c>
      <c r="C170" s="66" t="s">
        <v>4349</v>
      </c>
      <c r="D170" s="66" t="s">
        <v>4350</v>
      </c>
      <c r="E170" s="67" t="s">
        <v>4351</v>
      </c>
      <c r="F170" s="50" t="s">
        <v>3563</v>
      </c>
      <c r="G170" s="48">
        <v>2</v>
      </c>
      <c r="H170" s="66" t="s">
        <v>4352</v>
      </c>
      <c r="I170" s="48" t="s">
        <v>3430</v>
      </c>
      <c r="J170" s="48">
        <v>50</v>
      </c>
      <c r="K170" s="48" t="s">
        <v>4353</v>
      </c>
      <c r="L170" s="48"/>
      <c r="M170" s="48">
        <v>1437216</v>
      </c>
      <c r="N170" s="48" t="s">
        <v>3541</v>
      </c>
      <c r="O170" s="48">
        <v>2080</v>
      </c>
      <c r="P170" s="48">
        <v>1765</v>
      </c>
      <c r="Q170" s="48"/>
      <c r="R170" s="48" t="s">
        <v>4354</v>
      </c>
      <c r="S170" s="51">
        <v>43392</v>
      </c>
      <c r="T170" s="51" t="s">
        <v>3435</v>
      </c>
      <c r="U170" s="48" t="s">
        <v>3436</v>
      </c>
      <c r="V170" s="48"/>
      <c r="W170" s="48" t="s">
        <v>2624</v>
      </c>
      <c r="X170" s="50" t="s">
        <v>3437</v>
      </c>
    </row>
    <row r="171" spans="1:24" x14ac:dyDescent="0.25">
      <c r="A171" s="48">
        <f t="shared" si="2"/>
        <v>170</v>
      </c>
      <c r="B171" s="48" t="s">
        <v>4355</v>
      </c>
      <c r="C171" s="61" t="s">
        <v>4356</v>
      </c>
      <c r="D171" s="61" t="s">
        <v>4357</v>
      </c>
      <c r="E171" s="65" t="s">
        <v>3562</v>
      </c>
      <c r="F171" s="50" t="s">
        <v>3563</v>
      </c>
      <c r="G171" s="48">
        <v>2</v>
      </c>
      <c r="H171" s="61">
        <v>1993</v>
      </c>
      <c r="I171" s="48" t="s">
        <v>3430</v>
      </c>
      <c r="J171" s="48">
        <v>70</v>
      </c>
      <c r="K171" s="48" t="s">
        <v>4358</v>
      </c>
      <c r="L171" s="48"/>
      <c r="M171" s="48">
        <v>2979470</v>
      </c>
      <c r="N171" s="48" t="s">
        <v>3541</v>
      </c>
      <c r="O171" s="48">
        <v>4150</v>
      </c>
      <c r="P171" s="48">
        <v>2610</v>
      </c>
      <c r="Q171" s="48"/>
      <c r="R171" s="48" t="s">
        <v>4359</v>
      </c>
      <c r="S171" s="51">
        <v>43392</v>
      </c>
      <c r="T171" s="51" t="s">
        <v>3435</v>
      </c>
      <c r="U171" s="48" t="s">
        <v>3436</v>
      </c>
      <c r="V171" s="48"/>
      <c r="W171" s="48" t="s">
        <v>4355</v>
      </c>
      <c r="X171" s="50" t="s">
        <v>3437</v>
      </c>
    </row>
    <row r="172" spans="1:24" x14ac:dyDescent="0.25">
      <c r="A172" s="48">
        <f t="shared" si="2"/>
        <v>171</v>
      </c>
      <c r="B172" s="48" t="s">
        <v>4360</v>
      </c>
      <c r="C172" s="61" t="s">
        <v>4361</v>
      </c>
      <c r="D172" s="61" t="s">
        <v>4362</v>
      </c>
      <c r="E172" s="62" t="s">
        <v>3732</v>
      </c>
      <c r="F172" s="50" t="s">
        <v>3446</v>
      </c>
      <c r="G172" s="48">
        <v>3</v>
      </c>
      <c r="H172" s="63">
        <v>2011</v>
      </c>
      <c r="I172" s="48" t="s">
        <v>1619</v>
      </c>
      <c r="J172" s="48" t="s">
        <v>3448</v>
      </c>
      <c r="K172" s="48" t="s">
        <v>4363</v>
      </c>
      <c r="L172" s="48"/>
      <c r="M172" s="48"/>
      <c r="N172" s="48" t="s">
        <v>3541</v>
      </c>
      <c r="O172" s="48"/>
      <c r="P172" s="48" t="s">
        <v>3734</v>
      </c>
      <c r="Q172" s="48"/>
      <c r="R172" s="48" t="s">
        <v>4364</v>
      </c>
      <c r="S172" s="51">
        <v>43438</v>
      </c>
      <c r="T172" s="51" t="s">
        <v>3435</v>
      </c>
      <c r="U172" s="48" t="s">
        <v>3436</v>
      </c>
      <c r="V172" s="48"/>
      <c r="W172" s="48" t="s">
        <v>4360</v>
      </c>
      <c r="X172" s="50" t="s">
        <v>4365</v>
      </c>
    </row>
    <row r="173" spans="1:24" x14ac:dyDescent="0.25">
      <c r="A173" s="48">
        <f t="shared" si="2"/>
        <v>172</v>
      </c>
      <c r="B173" s="48" t="s">
        <v>4366</v>
      </c>
      <c r="C173" s="61" t="s">
        <v>4367</v>
      </c>
      <c r="D173" s="61" t="s">
        <v>4368</v>
      </c>
      <c r="E173" s="62" t="s">
        <v>3732</v>
      </c>
      <c r="F173" s="50" t="s">
        <v>3446</v>
      </c>
      <c r="G173" s="48">
        <v>3</v>
      </c>
      <c r="H173" s="63">
        <v>2011</v>
      </c>
      <c r="I173" s="48" t="s">
        <v>1619</v>
      </c>
      <c r="J173" s="48" t="s">
        <v>3448</v>
      </c>
      <c r="K173" s="48" t="s">
        <v>4369</v>
      </c>
      <c r="L173" s="48"/>
      <c r="M173" s="48"/>
      <c r="N173" s="48" t="s">
        <v>3541</v>
      </c>
      <c r="O173" s="48"/>
      <c r="P173" s="48" t="s">
        <v>3734</v>
      </c>
      <c r="Q173" s="48"/>
      <c r="R173" s="48" t="s">
        <v>4370</v>
      </c>
      <c r="S173" s="51">
        <v>43438</v>
      </c>
      <c r="T173" s="51" t="s">
        <v>3435</v>
      </c>
      <c r="U173" s="48" t="s">
        <v>3436</v>
      </c>
      <c r="V173" s="48"/>
      <c r="W173" s="48" t="s">
        <v>4366</v>
      </c>
      <c r="X173" s="50" t="s">
        <v>4365</v>
      </c>
    </row>
    <row r="174" spans="1:24" x14ac:dyDescent="0.25">
      <c r="A174" s="48">
        <f t="shared" si="2"/>
        <v>173</v>
      </c>
      <c r="B174" s="48" t="s">
        <v>4371</v>
      </c>
      <c r="C174" s="61" t="s">
        <v>4372</v>
      </c>
      <c r="D174" s="61" t="s">
        <v>4373</v>
      </c>
      <c r="E174" s="62" t="s">
        <v>3732</v>
      </c>
      <c r="F174" s="50" t="s">
        <v>3446</v>
      </c>
      <c r="G174" s="48">
        <v>3</v>
      </c>
      <c r="H174" s="63">
        <v>2011</v>
      </c>
      <c r="I174" s="48" t="s">
        <v>1619</v>
      </c>
      <c r="J174" s="48" t="s">
        <v>3448</v>
      </c>
      <c r="K174" s="48" t="s">
        <v>4374</v>
      </c>
      <c r="L174" s="48"/>
      <c r="M174" s="48"/>
      <c r="N174" s="48" t="s">
        <v>3541</v>
      </c>
      <c r="O174" s="48"/>
      <c r="P174" s="48" t="s">
        <v>3734</v>
      </c>
      <c r="Q174" s="48"/>
      <c r="R174" s="48" t="s">
        <v>4375</v>
      </c>
      <c r="S174" s="51">
        <v>43438</v>
      </c>
      <c r="T174" s="51" t="s">
        <v>3435</v>
      </c>
      <c r="U174" s="48" t="s">
        <v>3436</v>
      </c>
      <c r="V174" s="48"/>
      <c r="W174" s="48" t="s">
        <v>4371</v>
      </c>
      <c r="X174" s="50" t="s">
        <v>4365</v>
      </c>
    </row>
    <row r="175" spans="1:24" x14ac:dyDescent="0.25">
      <c r="A175" s="48">
        <f t="shared" si="2"/>
        <v>174</v>
      </c>
      <c r="B175" s="48" t="s">
        <v>4376</v>
      </c>
      <c r="C175" s="61" t="s">
        <v>4377</v>
      </c>
      <c r="D175" s="61" t="s">
        <v>4378</v>
      </c>
      <c r="E175" s="62" t="s">
        <v>3732</v>
      </c>
      <c r="F175" s="50" t="s">
        <v>3446</v>
      </c>
      <c r="G175" s="48">
        <v>3</v>
      </c>
      <c r="H175" s="63">
        <v>2011</v>
      </c>
      <c r="I175" s="48" t="s">
        <v>1619</v>
      </c>
      <c r="J175" s="48" t="s">
        <v>3448</v>
      </c>
      <c r="K175" s="48" t="s">
        <v>4379</v>
      </c>
      <c r="L175" s="48"/>
      <c r="M175" s="48"/>
      <c r="N175" s="48" t="s">
        <v>3541</v>
      </c>
      <c r="O175" s="48"/>
      <c r="P175" s="48" t="s">
        <v>3734</v>
      </c>
      <c r="Q175" s="48"/>
      <c r="R175" s="48" t="s">
        <v>4380</v>
      </c>
      <c r="S175" s="51">
        <v>43438</v>
      </c>
      <c r="T175" s="51" t="s">
        <v>3435</v>
      </c>
      <c r="U175" s="48" t="s">
        <v>3436</v>
      </c>
      <c r="V175" s="48"/>
      <c r="W175" s="48" t="s">
        <v>4376</v>
      </c>
      <c r="X175" s="50" t="s">
        <v>4365</v>
      </c>
    </row>
    <row r="176" spans="1:24" x14ac:dyDescent="0.25">
      <c r="A176" s="48">
        <f t="shared" si="2"/>
        <v>175</v>
      </c>
      <c r="B176" s="48" t="s">
        <v>4381</v>
      </c>
      <c r="C176" s="61" t="s">
        <v>4382</v>
      </c>
      <c r="D176" s="61" t="s">
        <v>4383</v>
      </c>
      <c r="E176" s="62" t="s">
        <v>3732</v>
      </c>
      <c r="F176" s="50" t="s">
        <v>3446</v>
      </c>
      <c r="G176" s="48">
        <v>3</v>
      </c>
      <c r="H176" s="63">
        <v>2011</v>
      </c>
      <c r="I176" s="48" t="s">
        <v>1619</v>
      </c>
      <c r="J176" s="48" t="s">
        <v>3448</v>
      </c>
      <c r="K176" s="48" t="s">
        <v>4384</v>
      </c>
      <c r="L176" s="48"/>
      <c r="M176" s="48"/>
      <c r="N176" s="48" t="s">
        <v>3541</v>
      </c>
      <c r="O176" s="48"/>
      <c r="P176" s="48" t="s">
        <v>3734</v>
      </c>
      <c r="Q176" s="48"/>
      <c r="R176" s="48" t="s">
        <v>4385</v>
      </c>
      <c r="S176" s="51">
        <v>43438</v>
      </c>
      <c r="T176" s="51" t="s">
        <v>3435</v>
      </c>
      <c r="U176" s="48" t="s">
        <v>3436</v>
      </c>
      <c r="V176" s="48"/>
      <c r="W176" s="48" t="s">
        <v>4381</v>
      </c>
      <c r="X176" s="50" t="s">
        <v>4365</v>
      </c>
    </row>
    <row r="177" spans="1:24" x14ac:dyDescent="0.25">
      <c r="A177" s="48">
        <f t="shared" si="2"/>
        <v>176</v>
      </c>
      <c r="B177" s="48" t="s">
        <v>4386</v>
      </c>
      <c r="C177" s="61" t="s">
        <v>4387</v>
      </c>
      <c r="D177" s="61" t="s">
        <v>4388</v>
      </c>
      <c r="E177" s="62" t="s">
        <v>3732</v>
      </c>
      <c r="F177" s="50" t="s">
        <v>3446</v>
      </c>
      <c r="G177" s="48">
        <v>3</v>
      </c>
      <c r="H177" s="63">
        <v>2011</v>
      </c>
      <c r="I177" s="48" t="s">
        <v>1619</v>
      </c>
      <c r="J177" s="48" t="s">
        <v>3448</v>
      </c>
      <c r="K177" s="48" t="s">
        <v>4389</v>
      </c>
      <c r="L177" s="48"/>
      <c r="M177" s="48"/>
      <c r="N177" s="48" t="s">
        <v>3541</v>
      </c>
      <c r="O177" s="48"/>
      <c r="P177" s="48" t="s">
        <v>3734</v>
      </c>
      <c r="Q177" s="48"/>
      <c r="R177" s="48" t="s">
        <v>4390</v>
      </c>
      <c r="S177" s="51">
        <v>43438</v>
      </c>
      <c r="T177" s="51" t="s">
        <v>3435</v>
      </c>
      <c r="U177" s="48" t="s">
        <v>3436</v>
      </c>
      <c r="V177" s="48"/>
      <c r="W177" s="48" t="s">
        <v>4386</v>
      </c>
      <c r="X177" s="50" t="s">
        <v>4365</v>
      </c>
    </row>
    <row r="178" spans="1:24" x14ac:dyDescent="0.25">
      <c r="A178" s="48">
        <f t="shared" si="2"/>
        <v>177</v>
      </c>
      <c r="B178" s="48" t="s">
        <v>4391</v>
      </c>
      <c r="C178" s="61" t="s">
        <v>4392</v>
      </c>
      <c r="D178" s="61" t="s">
        <v>4393</v>
      </c>
      <c r="E178" s="62" t="s">
        <v>3732</v>
      </c>
      <c r="F178" s="50" t="s">
        <v>3446</v>
      </c>
      <c r="G178" s="48">
        <v>3</v>
      </c>
      <c r="H178" s="63">
        <v>2011</v>
      </c>
      <c r="I178" s="48" t="s">
        <v>1619</v>
      </c>
      <c r="J178" s="48" t="s">
        <v>3448</v>
      </c>
      <c r="K178" s="48" t="s">
        <v>4394</v>
      </c>
      <c r="L178" s="48"/>
      <c r="M178" s="48"/>
      <c r="N178" s="48" t="s">
        <v>3541</v>
      </c>
      <c r="O178" s="48"/>
      <c r="P178" s="48" t="s">
        <v>4119</v>
      </c>
      <c r="Q178" s="48"/>
      <c r="R178" s="48" t="s">
        <v>4395</v>
      </c>
      <c r="S178" s="51">
        <v>43438</v>
      </c>
      <c r="T178" s="51" t="s">
        <v>3435</v>
      </c>
      <c r="U178" s="48" t="s">
        <v>3436</v>
      </c>
      <c r="V178" s="48"/>
      <c r="W178" s="48" t="s">
        <v>4391</v>
      </c>
      <c r="X178" s="50" t="s">
        <v>4365</v>
      </c>
    </row>
    <row r="179" spans="1:24" x14ac:dyDescent="0.25">
      <c r="A179" s="48">
        <f t="shared" si="2"/>
        <v>178</v>
      </c>
      <c r="B179" s="48" t="s">
        <v>4396</v>
      </c>
      <c r="C179" s="61" t="s">
        <v>4397</v>
      </c>
      <c r="D179" s="61" t="s">
        <v>4398</v>
      </c>
      <c r="E179" s="62" t="s">
        <v>3732</v>
      </c>
      <c r="F179" s="50" t="s">
        <v>3446</v>
      </c>
      <c r="G179" s="48">
        <v>3</v>
      </c>
      <c r="H179" s="63">
        <v>2011</v>
      </c>
      <c r="I179" s="48" t="s">
        <v>1619</v>
      </c>
      <c r="J179" s="48" t="s">
        <v>3448</v>
      </c>
      <c r="K179" s="48" t="s">
        <v>4399</v>
      </c>
      <c r="L179" s="48"/>
      <c r="M179" s="48"/>
      <c r="N179" s="48" t="s">
        <v>3541</v>
      </c>
      <c r="O179" s="48"/>
      <c r="P179" s="48" t="s">
        <v>3734</v>
      </c>
      <c r="Q179" s="48" t="s">
        <v>4400</v>
      </c>
      <c r="R179" s="48" t="s">
        <v>4401</v>
      </c>
      <c r="S179" s="51">
        <v>43438</v>
      </c>
      <c r="T179" s="51" t="s">
        <v>3435</v>
      </c>
      <c r="U179" s="48" t="s">
        <v>3436</v>
      </c>
      <c r="V179" s="48"/>
      <c r="W179" s="48" t="s">
        <v>4396</v>
      </c>
      <c r="X179" s="50" t="s">
        <v>4365</v>
      </c>
    </row>
    <row r="180" spans="1:24" ht="31.5" x14ac:dyDescent="0.25">
      <c r="A180" s="48">
        <f t="shared" si="2"/>
        <v>179</v>
      </c>
      <c r="B180" s="59" t="s">
        <v>4402</v>
      </c>
      <c r="C180" s="48" t="s">
        <v>4403</v>
      </c>
      <c r="D180" s="59"/>
      <c r="E180" s="50" t="s">
        <v>4207</v>
      </c>
      <c r="F180" s="50" t="s">
        <v>3429</v>
      </c>
      <c r="G180" s="48">
        <v>3</v>
      </c>
      <c r="H180" s="48">
        <v>2018</v>
      </c>
      <c r="I180" s="48" t="s">
        <v>3430</v>
      </c>
      <c r="J180" s="48"/>
      <c r="K180" s="48" t="s">
        <v>4404</v>
      </c>
      <c r="L180" s="48" t="s">
        <v>4405</v>
      </c>
      <c r="M180" s="48"/>
      <c r="N180" s="48" t="s">
        <v>3433</v>
      </c>
      <c r="O180" s="48">
        <v>1995</v>
      </c>
      <c r="P180" s="48">
        <v>3500</v>
      </c>
      <c r="Q180" s="48">
        <v>2583</v>
      </c>
      <c r="R180" s="48" t="s">
        <v>4406</v>
      </c>
      <c r="S180" s="51">
        <v>43361</v>
      </c>
      <c r="T180" s="51" t="s">
        <v>3435</v>
      </c>
      <c r="U180" s="48" t="s">
        <v>3436</v>
      </c>
      <c r="V180" s="48"/>
      <c r="W180" s="59" t="s">
        <v>4402</v>
      </c>
      <c r="X180" s="50" t="s">
        <v>4365</v>
      </c>
    </row>
    <row r="181" spans="1:24" ht="31.5" x14ac:dyDescent="0.25">
      <c r="A181" s="48">
        <f t="shared" si="2"/>
        <v>180</v>
      </c>
      <c r="B181" s="49" t="s">
        <v>4407</v>
      </c>
      <c r="C181" s="48" t="s">
        <v>4408</v>
      </c>
      <c r="D181" s="48"/>
      <c r="E181" s="50" t="s">
        <v>3428</v>
      </c>
      <c r="F181" s="50" t="s">
        <v>3429</v>
      </c>
      <c r="G181" s="48">
        <v>3</v>
      </c>
      <c r="H181" s="48">
        <v>2018</v>
      </c>
      <c r="I181" s="48" t="s">
        <v>3430</v>
      </c>
      <c r="J181" s="48"/>
      <c r="K181" s="48" t="s">
        <v>4409</v>
      </c>
      <c r="L181" s="48" t="s">
        <v>4410</v>
      </c>
      <c r="M181" s="48"/>
      <c r="N181" s="48" t="s">
        <v>3433</v>
      </c>
      <c r="O181" s="48">
        <v>1995</v>
      </c>
      <c r="P181" s="48">
        <v>3500</v>
      </c>
      <c r="Q181" s="48">
        <v>2583</v>
      </c>
      <c r="R181" s="48" t="s">
        <v>4411</v>
      </c>
      <c r="S181" s="51">
        <v>43328</v>
      </c>
      <c r="T181" s="51" t="s">
        <v>3435</v>
      </c>
      <c r="U181" s="48" t="s">
        <v>3436</v>
      </c>
      <c r="V181" s="48"/>
      <c r="W181" s="49" t="s">
        <v>4407</v>
      </c>
      <c r="X181" s="50" t="s">
        <v>4365</v>
      </c>
    </row>
    <row r="182" spans="1:24" ht="31.5" x14ac:dyDescent="0.25">
      <c r="A182" s="48">
        <f t="shared" si="2"/>
        <v>181</v>
      </c>
      <c r="B182" s="49" t="s">
        <v>4412</v>
      </c>
      <c r="C182" s="48" t="s">
        <v>4413</v>
      </c>
      <c r="D182" s="48"/>
      <c r="E182" s="50" t="s">
        <v>3428</v>
      </c>
      <c r="F182" s="50" t="s">
        <v>3429</v>
      </c>
      <c r="G182" s="48">
        <v>3</v>
      </c>
      <c r="H182" s="48">
        <v>2018</v>
      </c>
      <c r="I182" s="48" t="s">
        <v>3430</v>
      </c>
      <c r="J182" s="48"/>
      <c r="K182" s="48" t="s">
        <v>4414</v>
      </c>
      <c r="L182" s="48" t="s">
        <v>4415</v>
      </c>
      <c r="M182" s="48"/>
      <c r="N182" s="48" t="s">
        <v>3433</v>
      </c>
      <c r="O182" s="48">
        <v>1995</v>
      </c>
      <c r="P182" s="48">
        <v>3500</v>
      </c>
      <c r="Q182" s="48">
        <v>2583</v>
      </c>
      <c r="R182" s="48" t="s">
        <v>4416</v>
      </c>
      <c r="S182" s="51">
        <v>43328</v>
      </c>
      <c r="T182" s="51" t="s">
        <v>3435</v>
      </c>
      <c r="U182" s="48" t="s">
        <v>3436</v>
      </c>
      <c r="V182" s="48"/>
      <c r="W182" s="49" t="s">
        <v>4412</v>
      </c>
      <c r="X182" s="50" t="s">
        <v>4365</v>
      </c>
    </row>
    <row r="183" spans="1:24" x14ac:dyDescent="0.25">
      <c r="A183" s="48">
        <f t="shared" si="2"/>
        <v>182</v>
      </c>
      <c r="B183" s="48" t="s">
        <v>4417</v>
      </c>
      <c r="C183" s="48" t="s">
        <v>4418</v>
      </c>
      <c r="D183" s="48" t="s">
        <v>4419</v>
      </c>
      <c r="E183" s="50" t="s">
        <v>3796</v>
      </c>
      <c r="F183" s="50" t="s">
        <v>3563</v>
      </c>
      <c r="G183" s="48">
        <v>3</v>
      </c>
      <c r="H183" s="48">
        <v>2013</v>
      </c>
      <c r="I183" s="48" t="s">
        <v>3430</v>
      </c>
      <c r="J183" s="48" t="s">
        <v>3797</v>
      </c>
      <c r="K183" s="48" t="s">
        <v>4420</v>
      </c>
      <c r="L183" s="48"/>
      <c r="M183" s="48">
        <v>822727</v>
      </c>
      <c r="N183" s="48" t="s">
        <v>3556</v>
      </c>
      <c r="O183" s="48">
        <v>4750</v>
      </c>
      <c r="P183" s="48">
        <v>3620</v>
      </c>
      <c r="Q183" s="48"/>
      <c r="R183" s="48" t="s">
        <v>4421</v>
      </c>
      <c r="S183" s="51">
        <v>43438</v>
      </c>
      <c r="T183" s="51" t="s">
        <v>3435</v>
      </c>
      <c r="U183" s="48" t="s">
        <v>3436</v>
      </c>
      <c r="V183" s="48"/>
      <c r="W183" s="48" t="s">
        <v>4417</v>
      </c>
      <c r="X183" s="50" t="s">
        <v>4365</v>
      </c>
    </row>
    <row r="184" spans="1:24" x14ac:dyDescent="0.25">
      <c r="A184" s="48">
        <f t="shared" si="2"/>
        <v>183</v>
      </c>
      <c r="B184" s="48" t="s">
        <v>4422</v>
      </c>
      <c r="C184" s="48" t="s">
        <v>4423</v>
      </c>
      <c r="D184" s="48" t="s">
        <v>4424</v>
      </c>
      <c r="E184" s="50" t="s">
        <v>3796</v>
      </c>
      <c r="F184" s="50" t="s">
        <v>3563</v>
      </c>
      <c r="G184" s="48">
        <v>3</v>
      </c>
      <c r="H184" s="48">
        <v>2013</v>
      </c>
      <c r="I184" s="48" t="s">
        <v>3430</v>
      </c>
      <c r="J184" s="48" t="s">
        <v>3797</v>
      </c>
      <c r="K184" s="48" t="s">
        <v>4425</v>
      </c>
      <c r="L184" s="48"/>
      <c r="M184" s="48">
        <v>822724</v>
      </c>
      <c r="N184" s="48" t="s">
        <v>3556</v>
      </c>
      <c r="O184" s="48">
        <v>4750</v>
      </c>
      <c r="P184" s="48">
        <v>3620</v>
      </c>
      <c r="Q184" s="48"/>
      <c r="R184" s="48" t="s">
        <v>4426</v>
      </c>
      <c r="S184" s="51">
        <v>43438</v>
      </c>
      <c r="T184" s="51" t="s">
        <v>3435</v>
      </c>
      <c r="U184" s="48" t="s">
        <v>3436</v>
      </c>
      <c r="V184" s="48"/>
      <c r="W184" s="48" t="s">
        <v>4422</v>
      </c>
      <c r="X184" s="50" t="s">
        <v>4365</v>
      </c>
    </row>
    <row r="185" spans="1:24" ht="31.5" x14ac:dyDescent="0.25">
      <c r="A185" s="48">
        <f t="shared" si="2"/>
        <v>184</v>
      </c>
      <c r="B185" s="48" t="s">
        <v>1766</v>
      </c>
      <c r="C185" s="48" t="s">
        <v>4427</v>
      </c>
      <c r="D185" s="48" t="s">
        <v>4428</v>
      </c>
      <c r="E185" s="50" t="s">
        <v>4429</v>
      </c>
      <c r="F185" s="50" t="s">
        <v>3429</v>
      </c>
      <c r="G185" s="48">
        <v>3</v>
      </c>
      <c r="H185" s="48">
        <v>1998</v>
      </c>
      <c r="I185" s="48" t="s">
        <v>3495</v>
      </c>
      <c r="J185" s="48">
        <v>70</v>
      </c>
      <c r="K185" s="48" t="s">
        <v>4430</v>
      </c>
      <c r="L185" s="48" t="s">
        <v>4431</v>
      </c>
      <c r="M185" s="48"/>
      <c r="N185" s="48" t="s">
        <v>3433</v>
      </c>
      <c r="O185" s="48">
        <v>2464</v>
      </c>
      <c r="P185" s="48">
        <v>3500</v>
      </c>
      <c r="Q185" s="48">
        <v>2065</v>
      </c>
      <c r="R185" s="48" t="s">
        <v>4432</v>
      </c>
      <c r="S185" s="51">
        <v>43417</v>
      </c>
      <c r="T185" s="51" t="s">
        <v>3435</v>
      </c>
      <c r="U185" s="48" t="s">
        <v>3436</v>
      </c>
      <c r="V185" s="48"/>
      <c r="W185" s="48" t="s">
        <v>1766</v>
      </c>
      <c r="X185" s="50" t="s">
        <v>4365</v>
      </c>
    </row>
    <row r="186" spans="1:24" x14ac:dyDescent="0.25">
      <c r="A186" s="48">
        <f t="shared" si="2"/>
        <v>185</v>
      </c>
      <c r="B186" s="48" t="s">
        <v>1777</v>
      </c>
      <c r="C186" s="48" t="s">
        <v>4433</v>
      </c>
      <c r="D186" s="48" t="s">
        <v>4434</v>
      </c>
      <c r="E186" s="50" t="s">
        <v>3835</v>
      </c>
      <c r="F186" s="50" t="s">
        <v>3488</v>
      </c>
      <c r="G186" s="48">
        <v>3</v>
      </c>
      <c r="H186" s="48">
        <v>1986</v>
      </c>
      <c r="I186" s="48" t="s">
        <v>3430</v>
      </c>
      <c r="J186" s="48">
        <v>350</v>
      </c>
      <c r="K186" s="48">
        <v>5511235992</v>
      </c>
      <c r="L186" s="48"/>
      <c r="M186" s="48"/>
      <c r="N186" s="48" t="s">
        <v>3819</v>
      </c>
      <c r="O186" s="48">
        <v>10850</v>
      </c>
      <c r="P186" s="48">
        <v>18000</v>
      </c>
      <c r="Q186" s="48">
        <v>8000</v>
      </c>
      <c r="R186" s="48" t="s">
        <v>4435</v>
      </c>
      <c r="S186" s="51">
        <v>43417</v>
      </c>
      <c r="T186" s="51" t="s">
        <v>3435</v>
      </c>
      <c r="U186" s="48" t="s">
        <v>3436</v>
      </c>
      <c r="V186" s="48"/>
      <c r="W186" s="48" t="s">
        <v>1777</v>
      </c>
      <c r="X186" s="50" t="s">
        <v>4365</v>
      </c>
    </row>
    <row r="187" spans="1:24" ht="31.5" x14ac:dyDescent="0.25">
      <c r="A187" s="48">
        <f t="shared" si="2"/>
        <v>186</v>
      </c>
      <c r="B187" s="48" t="s">
        <v>1550</v>
      </c>
      <c r="C187" s="48" t="s">
        <v>4436</v>
      </c>
      <c r="D187" s="48" t="s">
        <v>4437</v>
      </c>
      <c r="E187" s="50" t="s">
        <v>3801</v>
      </c>
      <c r="F187" s="50" t="s">
        <v>3429</v>
      </c>
      <c r="G187" s="48">
        <v>3</v>
      </c>
      <c r="H187" s="48">
        <v>1998</v>
      </c>
      <c r="I187" s="48" t="s">
        <v>3495</v>
      </c>
      <c r="J187" s="48">
        <v>105</v>
      </c>
      <c r="K187" s="48" t="s">
        <v>4438</v>
      </c>
      <c r="L187" s="48"/>
      <c r="M187" s="48"/>
      <c r="N187" s="48" t="s">
        <v>3433</v>
      </c>
      <c r="O187" s="48">
        <v>4250</v>
      </c>
      <c r="P187" s="48">
        <v>7500</v>
      </c>
      <c r="Q187" s="48">
        <v>4200</v>
      </c>
      <c r="R187" s="48" t="s">
        <v>4439</v>
      </c>
      <c r="S187" s="51">
        <v>43417</v>
      </c>
      <c r="T187" s="51" t="s">
        <v>3435</v>
      </c>
      <c r="U187" s="48" t="s">
        <v>3436</v>
      </c>
      <c r="V187" s="48"/>
      <c r="W187" s="48" t="s">
        <v>1550</v>
      </c>
      <c r="X187" s="50" t="s">
        <v>4365</v>
      </c>
    </row>
    <row r="188" spans="1:24" x14ac:dyDescent="0.25">
      <c r="A188" s="48">
        <f t="shared" si="2"/>
        <v>187</v>
      </c>
      <c r="B188" s="49" t="s">
        <v>4440</v>
      </c>
      <c r="C188" s="48" t="s">
        <v>4441</v>
      </c>
      <c r="D188" s="48"/>
      <c r="E188" s="50" t="s">
        <v>4200</v>
      </c>
      <c r="F188" s="50" t="s">
        <v>4201</v>
      </c>
      <c r="G188" s="48">
        <v>3</v>
      </c>
      <c r="H188" s="48">
        <v>2018</v>
      </c>
      <c r="I188" s="48" t="s">
        <v>3430</v>
      </c>
      <c r="J188" s="48"/>
      <c r="K188" s="48" t="s">
        <v>4442</v>
      </c>
      <c r="L188" s="48" t="s">
        <v>4443</v>
      </c>
      <c r="M188" s="48"/>
      <c r="N188" s="48" t="s">
        <v>3477</v>
      </c>
      <c r="O188" s="48">
        <v>5880</v>
      </c>
      <c r="P188" s="48">
        <v>18000</v>
      </c>
      <c r="Q188" s="48">
        <v>7755</v>
      </c>
      <c r="R188" s="48" t="s">
        <v>4444</v>
      </c>
      <c r="S188" s="51">
        <v>43327</v>
      </c>
      <c r="T188" s="51" t="s">
        <v>3435</v>
      </c>
      <c r="U188" s="48" t="s">
        <v>3436</v>
      </c>
      <c r="V188" s="48"/>
      <c r="W188" s="49" t="s">
        <v>4440</v>
      </c>
      <c r="X188" s="50" t="s">
        <v>4365</v>
      </c>
    </row>
    <row r="189" spans="1:24" ht="31.5" x14ac:dyDescent="0.25">
      <c r="A189" s="48">
        <f t="shared" si="2"/>
        <v>188</v>
      </c>
      <c r="B189" s="48" t="s">
        <v>1482</v>
      </c>
      <c r="C189" s="48" t="s">
        <v>4445</v>
      </c>
      <c r="D189" s="48" t="s">
        <v>4446</v>
      </c>
      <c r="E189" s="50" t="s">
        <v>3533</v>
      </c>
      <c r="F189" s="50" t="s">
        <v>3429</v>
      </c>
      <c r="G189" s="48">
        <v>3</v>
      </c>
      <c r="H189" s="48">
        <v>2011</v>
      </c>
      <c r="I189" s="48" t="s">
        <v>3495</v>
      </c>
      <c r="J189" s="48">
        <v>70</v>
      </c>
      <c r="K189" s="48" t="s">
        <v>4447</v>
      </c>
      <c r="L189" s="48" t="s">
        <v>4448</v>
      </c>
      <c r="M189" s="48"/>
      <c r="N189" s="48" t="s">
        <v>3433</v>
      </c>
      <c r="O189" s="48">
        <v>2890</v>
      </c>
      <c r="P189" s="48">
        <v>3500</v>
      </c>
      <c r="Q189" s="48">
        <v>2153</v>
      </c>
      <c r="R189" s="48" t="s">
        <v>4449</v>
      </c>
      <c r="S189" s="51">
        <v>43418</v>
      </c>
      <c r="T189" s="51" t="s">
        <v>3435</v>
      </c>
      <c r="U189" s="48" t="s">
        <v>3436</v>
      </c>
      <c r="V189" s="48"/>
      <c r="W189" s="48" t="s">
        <v>1482</v>
      </c>
      <c r="X189" s="50" t="s">
        <v>4365</v>
      </c>
    </row>
    <row r="190" spans="1:24" ht="31.5" x14ac:dyDescent="0.25">
      <c r="A190" s="48">
        <f t="shared" si="2"/>
        <v>189</v>
      </c>
      <c r="B190" s="48" t="s">
        <v>1833</v>
      </c>
      <c r="C190" s="48" t="s">
        <v>4450</v>
      </c>
      <c r="D190" s="48" t="s">
        <v>4451</v>
      </c>
      <c r="E190" s="50" t="s">
        <v>3601</v>
      </c>
      <c r="F190" s="50" t="s">
        <v>3607</v>
      </c>
      <c r="G190" s="48">
        <v>3</v>
      </c>
      <c r="H190" s="48">
        <v>1999</v>
      </c>
      <c r="I190" s="48" t="s">
        <v>3495</v>
      </c>
      <c r="J190" s="48">
        <v>70</v>
      </c>
      <c r="K190" s="48" t="s">
        <v>4452</v>
      </c>
      <c r="L190" s="48" t="s">
        <v>4453</v>
      </c>
      <c r="M190" s="48"/>
      <c r="N190" s="48" t="s">
        <v>3556</v>
      </c>
      <c r="O190" s="48">
        <v>2285</v>
      </c>
      <c r="P190" s="48">
        <v>2800</v>
      </c>
      <c r="Q190" s="48">
        <v>1880</v>
      </c>
      <c r="R190" s="48" t="s">
        <v>4454</v>
      </c>
      <c r="S190" s="51">
        <v>43420</v>
      </c>
      <c r="T190" s="51" t="s">
        <v>3435</v>
      </c>
      <c r="U190" s="48" t="s">
        <v>3436</v>
      </c>
      <c r="V190" s="48"/>
      <c r="W190" s="48" t="s">
        <v>1833</v>
      </c>
      <c r="X190" s="50" t="s">
        <v>4365</v>
      </c>
    </row>
    <row r="191" spans="1:24" x14ac:dyDescent="0.25">
      <c r="A191" s="48">
        <f t="shared" si="2"/>
        <v>190</v>
      </c>
      <c r="B191" s="48" t="s">
        <v>1520</v>
      </c>
      <c r="C191" s="48" t="s">
        <v>4455</v>
      </c>
      <c r="D191" s="48" t="s">
        <v>4456</v>
      </c>
      <c r="E191" s="50" t="s">
        <v>3487</v>
      </c>
      <c r="F191" s="50" t="s">
        <v>3488</v>
      </c>
      <c r="G191" s="48">
        <v>3</v>
      </c>
      <c r="H191" s="48">
        <v>2008</v>
      </c>
      <c r="I191" s="48" t="s">
        <v>3430</v>
      </c>
      <c r="J191" s="48">
        <v>200</v>
      </c>
      <c r="K191" s="48" t="s">
        <v>4457</v>
      </c>
      <c r="L191" s="48"/>
      <c r="M191" s="48"/>
      <c r="N191" s="48" t="s">
        <v>3477</v>
      </c>
      <c r="O191" s="48">
        <v>11150</v>
      </c>
      <c r="P191" s="48">
        <v>18200</v>
      </c>
      <c r="Q191" s="48">
        <v>8050</v>
      </c>
      <c r="R191" s="48" t="s">
        <v>4458</v>
      </c>
      <c r="S191" s="51">
        <v>43415</v>
      </c>
      <c r="T191" s="51" t="s">
        <v>3435</v>
      </c>
      <c r="U191" s="48" t="s">
        <v>3436</v>
      </c>
      <c r="V191" s="48"/>
      <c r="W191" s="48" t="s">
        <v>1520</v>
      </c>
      <c r="X191" s="50" t="s">
        <v>4365</v>
      </c>
    </row>
    <row r="192" spans="1:24" x14ac:dyDescent="0.25">
      <c r="A192" s="48">
        <f t="shared" si="2"/>
        <v>191</v>
      </c>
      <c r="B192" s="48" t="s">
        <v>1503</v>
      </c>
      <c r="C192" s="48" t="s">
        <v>4459</v>
      </c>
      <c r="D192" s="48" t="s">
        <v>4460</v>
      </c>
      <c r="E192" s="50" t="s">
        <v>3475</v>
      </c>
      <c r="F192" s="50" t="s">
        <v>3469</v>
      </c>
      <c r="G192" s="48">
        <v>3</v>
      </c>
      <c r="H192" s="48">
        <v>2007</v>
      </c>
      <c r="I192" s="48" t="s">
        <v>3430</v>
      </c>
      <c r="J192" s="48">
        <v>200</v>
      </c>
      <c r="K192" s="48" t="s">
        <v>4461</v>
      </c>
      <c r="L192" s="48" t="s">
        <v>4462</v>
      </c>
      <c r="M192" s="48"/>
      <c r="N192" s="48" t="s">
        <v>3477</v>
      </c>
      <c r="O192" s="48">
        <v>11150</v>
      </c>
      <c r="P192" s="48">
        <v>18200</v>
      </c>
      <c r="Q192" s="48">
        <v>6600</v>
      </c>
      <c r="R192" s="48" t="s">
        <v>4463</v>
      </c>
      <c r="S192" s="51">
        <v>43415</v>
      </c>
      <c r="T192" s="51" t="s">
        <v>3435</v>
      </c>
      <c r="U192" s="48" t="s">
        <v>3436</v>
      </c>
      <c r="V192" s="48"/>
      <c r="W192" s="48" t="s">
        <v>1503</v>
      </c>
      <c r="X192" s="50" t="s">
        <v>4365</v>
      </c>
    </row>
    <row r="193" spans="1:24" ht="31.5" x14ac:dyDescent="0.25">
      <c r="A193" s="48">
        <f t="shared" si="2"/>
        <v>192</v>
      </c>
      <c r="B193" s="48" t="s">
        <v>1487</v>
      </c>
      <c r="C193" s="48" t="s">
        <v>4464</v>
      </c>
      <c r="D193" s="48" t="s">
        <v>4465</v>
      </c>
      <c r="E193" s="50" t="s">
        <v>3501</v>
      </c>
      <c r="F193" s="50" t="s">
        <v>3429</v>
      </c>
      <c r="G193" s="48">
        <v>3</v>
      </c>
      <c r="H193" s="48">
        <v>2011</v>
      </c>
      <c r="I193" s="48" t="s">
        <v>3430</v>
      </c>
      <c r="J193" s="48">
        <v>105</v>
      </c>
      <c r="K193" s="48" t="s">
        <v>4466</v>
      </c>
      <c r="L193" s="48" t="s">
        <v>4467</v>
      </c>
      <c r="M193" s="48"/>
      <c r="N193" s="48" t="s">
        <v>3433</v>
      </c>
      <c r="O193" s="48">
        <v>4750</v>
      </c>
      <c r="P193" s="48">
        <v>8180</v>
      </c>
      <c r="Q193" s="48">
        <v>3530</v>
      </c>
      <c r="R193" s="48" t="s">
        <v>4468</v>
      </c>
      <c r="S193" s="51">
        <v>43415</v>
      </c>
      <c r="T193" s="51" t="s">
        <v>3435</v>
      </c>
      <c r="U193" s="48" t="s">
        <v>3436</v>
      </c>
      <c r="V193" s="48"/>
      <c r="W193" s="48" t="s">
        <v>1487</v>
      </c>
      <c r="X193" s="50" t="s">
        <v>4365</v>
      </c>
    </row>
    <row r="194" spans="1:24" x14ac:dyDescent="0.25">
      <c r="A194" s="48">
        <f t="shared" si="2"/>
        <v>193</v>
      </c>
      <c r="B194" s="48" t="s">
        <v>1514</v>
      </c>
      <c r="C194" s="48" t="s">
        <v>4469</v>
      </c>
      <c r="D194" s="48" t="s">
        <v>4470</v>
      </c>
      <c r="E194" s="50" t="s">
        <v>3475</v>
      </c>
      <c r="F194" s="50" t="s">
        <v>3469</v>
      </c>
      <c r="G194" s="48">
        <v>3</v>
      </c>
      <c r="H194" s="48">
        <v>2008</v>
      </c>
      <c r="I194" s="48" t="s">
        <v>3430</v>
      </c>
      <c r="J194" s="48">
        <v>200</v>
      </c>
      <c r="K194" s="48" t="s">
        <v>4471</v>
      </c>
      <c r="L194" s="48" t="s">
        <v>4472</v>
      </c>
      <c r="M194" s="48"/>
      <c r="N194" s="48" t="s">
        <v>3477</v>
      </c>
      <c r="O194" s="48">
        <v>11150</v>
      </c>
      <c r="P194" s="48">
        <v>18000</v>
      </c>
      <c r="Q194" s="48">
        <v>18000</v>
      </c>
      <c r="R194" s="48" t="s">
        <v>4473</v>
      </c>
      <c r="S194" s="51">
        <v>43415</v>
      </c>
      <c r="T194" s="51" t="s">
        <v>3435</v>
      </c>
      <c r="U194" s="48" t="s">
        <v>3436</v>
      </c>
      <c r="V194" s="48"/>
      <c r="W194" s="48" t="s">
        <v>1514</v>
      </c>
      <c r="X194" s="50" t="s">
        <v>4365</v>
      </c>
    </row>
    <row r="195" spans="1:24" x14ac:dyDescent="0.25">
      <c r="A195" s="48">
        <f t="shared" ref="A195:A258" si="3">IF(SUBTOTAL(103,E194),A194+1,A194)</f>
        <v>194</v>
      </c>
      <c r="B195" s="48" t="s">
        <v>4474</v>
      </c>
      <c r="C195" s="61" t="s">
        <v>4475</v>
      </c>
      <c r="D195" s="61" t="s">
        <v>4476</v>
      </c>
      <c r="E195" s="65" t="s">
        <v>3811</v>
      </c>
      <c r="F195" s="50" t="s">
        <v>3719</v>
      </c>
      <c r="G195" s="48">
        <v>3</v>
      </c>
      <c r="H195" s="61">
        <v>2011</v>
      </c>
      <c r="I195" s="48" t="s">
        <v>3495</v>
      </c>
      <c r="J195" s="48">
        <v>70</v>
      </c>
      <c r="K195" s="48" t="s">
        <v>4477</v>
      </c>
      <c r="L195" s="48" t="s">
        <v>4478</v>
      </c>
      <c r="M195" s="48"/>
      <c r="N195" s="48" t="s">
        <v>3477</v>
      </c>
      <c r="O195" s="48">
        <v>2890</v>
      </c>
      <c r="P195" s="48">
        <v>2800</v>
      </c>
      <c r="Q195" s="48">
        <v>1935</v>
      </c>
      <c r="R195" s="48" t="s">
        <v>4479</v>
      </c>
      <c r="S195" s="51">
        <v>43415</v>
      </c>
      <c r="T195" s="51" t="s">
        <v>3435</v>
      </c>
      <c r="U195" s="48" t="s">
        <v>3436</v>
      </c>
      <c r="V195" s="48"/>
      <c r="W195" s="48" t="s">
        <v>4474</v>
      </c>
      <c r="X195" s="50" t="s">
        <v>4365</v>
      </c>
    </row>
    <row r="196" spans="1:24" x14ac:dyDescent="0.25">
      <c r="A196" s="48">
        <f t="shared" si="3"/>
        <v>195</v>
      </c>
      <c r="B196" s="48" t="s">
        <v>1544</v>
      </c>
      <c r="C196" s="48" t="s">
        <v>4480</v>
      </c>
      <c r="D196" s="48" t="s">
        <v>4481</v>
      </c>
      <c r="E196" s="50" t="s">
        <v>3601</v>
      </c>
      <c r="F196" s="50" t="s">
        <v>3527</v>
      </c>
      <c r="G196" s="48">
        <v>3</v>
      </c>
      <c r="H196" s="48">
        <v>1999</v>
      </c>
      <c r="I196" s="48" t="s">
        <v>3495</v>
      </c>
      <c r="J196" s="48">
        <v>70</v>
      </c>
      <c r="K196" s="48" t="s">
        <v>4482</v>
      </c>
      <c r="L196" s="48" t="s">
        <v>4483</v>
      </c>
      <c r="M196" s="48"/>
      <c r="N196" s="48" t="s">
        <v>3477</v>
      </c>
      <c r="O196" s="48">
        <v>2285</v>
      </c>
      <c r="P196" s="48">
        <v>3500</v>
      </c>
      <c r="Q196" s="48">
        <v>2000</v>
      </c>
      <c r="R196" s="48" t="s">
        <v>4484</v>
      </c>
      <c r="S196" s="51">
        <v>43415</v>
      </c>
      <c r="T196" s="51" t="s">
        <v>3435</v>
      </c>
      <c r="U196" s="48" t="s">
        <v>3436</v>
      </c>
      <c r="V196" s="48"/>
      <c r="W196" s="48" t="s">
        <v>1544</v>
      </c>
      <c r="X196" s="50" t="s">
        <v>4365</v>
      </c>
    </row>
    <row r="197" spans="1:24" ht="31.5" x14ac:dyDescent="0.25">
      <c r="A197" s="48">
        <f t="shared" si="3"/>
        <v>196</v>
      </c>
      <c r="B197" s="48" t="s">
        <v>1561</v>
      </c>
      <c r="C197" s="48" t="s">
        <v>4485</v>
      </c>
      <c r="D197" s="48" t="s">
        <v>4486</v>
      </c>
      <c r="E197" s="50" t="s">
        <v>3501</v>
      </c>
      <c r="F197" s="50" t="s">
        <v>3429</v>
      </c>
      <c r="G197" s="48">
        <v>3</v>
      </c>
      <c r="H197" s="48">
        <v>2010</v>
      </c>
      <c r="I197" s="48" t="s">
        <v>3430</v>
      </c>
      <c r="J197" s="48">
        <v>105</v>
      </c>
      <c r="K197" s="48" t="s">
        <v>4487</v>
      </c>
      <c r="L197" s="48" t="s">
        <v>4488</v>
      </c>
      <c r="M197" s="48"/>
      <c r="N197" s="48" t="s">
        <v>3433</v>
      </c>
      <c r="O197" s="48">
        <v>4750</v>
      </c>
      <c r="P197" s="48">
        <v>8150</v>
      </c>
      <c r="Q197" s="48">
        <v>3530</v>
      </c>
      <c r="R197" s="48" t="s">
        <v>4489</v>
      </c>
      <c r="S197" s="51">
        <v>43415</v>
      </c>
      <c r="T197" s="51" t="s">
        <v>3435</v>
      </c>
      <c r="U197" s="48" t="s">
        <v>3436</v>
      </c>
      <c r="V197" s="48"/>
      <c r="W197" s="48" t="s">
        <v>1561</v>
      </c>
      <c r="X197" s="50" t="s">
        <v>4365</v>
      </c>
    </row>
    <row r="198" spans="1:24" ht="31.5" x14ac:dyDescent="0.25">
      <c r="A198" s="48">
        <f t="shared" si="3"/>
        <v>197</v>
      </c>
      <c r="B198" s="48" t="s">
        <v>4490</v>
      </c>
      <c r="C198" s="53" t="s">
        <v>4491</v>
      </c>
      <c r="D198" s="53" t="s">
        <v>4492</v>
      </c>
      <c r="E198" s="54" t="s">
        <v>3613</v>
      </c>
      <c r="F198" s="50" t="s">
        <v>3429</v>
      </c>
      <c r="G198" s="48">
        <v>3</v>
      </c>
      <c r="H198" s="48">
        <v>2013</v>
      </c>
      <c r="I198" s="48" t="s">
        <v>3430</v>
      </c>
      <c r="J198" s="48">
        <v>105</v>
      </c>
      <c r="K198" s="48" t="s">
        <v>4493</v>
      </c>
      <c r="L198" s="48" t="s">
        <v>4494</v>
      </c>
      <c r="M198" s="48"/>
      <c r="N198" s="48" t="s">
        <v>3433</v>
      </c>
      <c r="O198" s="48">
        <v>4750</v>
      </c>
      <c r="P198" s="48">
        <v>8180</v>
      </c>
      <c r="Q198" s="48">
        <v>3530</v>
      </c>
      <c r="R198" s="48" t="s">
        <v>4495</v>
      </c>
      <c r="S198" s="51">
        <v>43415</v>
      </c>
      <c r="T198" s="51" t="s">
        <v>3435</v>
      </c>
      <c r="U198" s="48" t="s">
        <v>3436</v>
      </c>
      <c r="V198" s="48"/>
      <c r="W198" s="48" t="s">
        <v>4490</v>
      </c>
      <c r="X198" s="50" t="s">
        <v>4365</v>
      </c>
    </row>
    <row r="199" spans="1:24" ht="31.5" x14ac:dyDescent="0.25">
      <c r="A199" s="48">
        <f t="shared" si="3"/>
        <v>198</v>
      </c>
      <c r="B199" s="48" t="s">
        <v>4496</v>
      </c>
      <c r="C199" s="53" t="s">
        <v>4497</v>
      </c>
      <c r="D199" s="53" t="s">
        <v>4498</v>
      </c>
      <c r="E199" s="54" t="s">
        <v>3613</v>
      </c>
      <c r="F199" s="50" t="s">
        <v>3429</v>
      </c>
      <c r="G199" s="48">
        <v>3</v>
      </c>
      <c r="H199" s="48">
        <v>2013</v>
      </c>
      <c r="I199" s="48" t="s">
        <v>3430</v>
      </c>
      <c r="J199" s="48">
        <v>105</v>
      </c>
      <c r="K199" s="48" t="s">
        <v>4499</v>
      </c>
      <c r="L199" s="48" t="s">
        <v>4500</v>
      </c>
      <c r="M199" s="48"/>
      <c r="N199" s="48" t="s">
        <v>3433</v>
      </c>
      <c r="O199" s="48">
        <v>4750</v>
      </c>
      <c r="P199" s="48">
        <v>8180</v>
      </c>
      <c r="Q199" s="48">
        <v>3530</v>
      </c>
      <c r="R199" s="48" t="s">
        <v>4501</v>
      </c>
      <c r="S199" s="51">
        <v>43415</v>
      </c>
      <c r="T199" s="51" t="s">
        <v>3435</v>
      </c>
      <c r="U199" s="48" t="s">
        <v>3436</v>
      </c>
      <c r="V199" s="48"/>
      <c r="W199" s="48" t="s">
        <v>4496</v>
      </c>
      <c r="X199" s="50" t="s">
        <v>4365</v>
      </c>
    </row>
    <row r="200" spans="1:24" ht="31.5" x14ac:dyDescent="0.25">
      <c r="A200" s="48">
        <f t="shared" si="3"/>
        <v>199</v>
      </c>
      <c r="B200" s="48" t="s">
        <v>4502</v>
      </c>
      <c r="C200" s="53" t="s">
        <v>4503</v>
      </c>
      <c r="D200" s="53" t="s">
        <v>4504</v>
      </c>
      <c r="E200" s="54" t="s">
        <v>4019</v>
      </c>
      <c r="F200" s="50" t="s">
        <v>3429</v>
      </c>
      <c r="G200" s="48">
        <v>3</v>
      </c>
      <c r="H200" s="48">
        <v>2015</v>
      </c>
      <c r="I200" s="48" t="s">
        <v>3430</v>
      </c>
      <c r="J200" s="48">
        <v>250</v>
      </c>
      <c r="K200" s="48" t="s">
        <v>4505</v>
      </c>
      <c r="L200" s="48" t="s">
        <v>4506</v>
      </c>
      <c r="M200" s="48"/>
      <c r="N200" s="48" t="s">
        <v>3433</v>
      </c>
      <c r="O200" s="48">
        <v>4750</v>
      </c>
      <c r="P200" s="48">
        <v>10100</v>
      </c>
      <c r="Q200" s="48">
        <v>6450</v>
      </c>
      <c r="R200" s="48" t="s">
        <v>4507</v>
      </c>
      <c r="S200" s="51">
        <v>43415</v>
      </c>
      <c r="T200" s="51" t="s">
        <v>3435</v>
      </c>
      <c r="U200" s="48" t="s">
        <v>3436</v>
      </c>
      <c r="V200" s="48"/>
      <c r="W200" s="48" t="s">
        <v>4502</v>
      </c>
      <c r="X200" s="50" t="s">
        <v>4365</v>
      </c>
    </row>
    <row r="201" spans="1:24" x14ac:dyDescent="0.25">
      <c r="A201" s="48">
        <f t="shared" si="3"/>
        <v>200</v>
      </c>
      <c r="B201" s="48" t="s">
        <v>4508</v>
      </c>
      <c r="C201" s="61" t="s">
        <v>4509</v>
      </c>
      <c r="D201" s="61" t="s">
        <v>4510</v>
      </c>
      <c r="E201" s="65" t="s">
        <v>4511</v>
      </c>
      <c r="F201" s="50" t="s">
        <v>3665</v>
      </c>
      <c r="G201" s="48">
        <v>3</v>
      </c>
      <c r="H201" s="61">
        <v>2010</v>
      </c>
      <c r="I201" s="48" t="s">
        <v>3720</v>
      </c>
      <c r="J201" s="48">
        <v>70</v>
      </c>
      <c r="K201" s="48" t="s">
        <v>4512</v>
      </c>
      <c r="L201" s="48" t="s">
        <v>4513</v>
      </c>
      <c r="M201" s="48"/>
      <c r="N201" s="48" t="s">
        <v>3433</v>
      </c>
      <c r="O201" s="48">
        <v>2890</v>
      </c>
      <c r="P201" s="48">
        <v>3500</v>
      </c>
      <c r="Q201" s="48">
        <v>2000</v>
      </c>
      <c r="R201" s="48" t="s">
        <v>4514</v>
      </c>
      <c r="S201" s="51">
        <v>43415</v>
      </c>
      <c r="T201" s="51" t="s">
        <v>3435</v>
      </c>
      <c r="U201" s="48" t="s">
        <v>3436</v>
      </c>
      <c r="V201" s="48"/>
      <c r="W201" s="48" t="s">
        <v>4508</v>
      </c>
      <c r="X201" s="50" t="s">
        <v>4365</v>
      </c>
    </row>
    <row r="202" spans="1:24" x14ac:dyDescent="0.25">
      <c r="A202" s="48">
        <f t="shared" si="3"/>
        <v>201</v>
      </c>
      <c r="B202" s="48" t="s">
        <v>1472</v>
      </c>
      <c r="C202" s="48" t="s">
        <v>4515</v>
      </c>
      <c r="D202" s="48" t="s">
        <v>4516</v>
      </c>
      <c r="E202" s="50" t="s">
        <v>3653</v>
      </c>
      <c r="F202" s="50" t="s">
        <v>3494</v>
      </c>
      <c r="G202" s="48">
        <v>3</v>
      </c>
      <c r="H202" s="48">
        <v>2011</v>
      </c>
      <c r="I202" s="48" t="s">
        <v>3495</v>
      </c>
      <c r="J202" s="48">
        <v>70</v>
      </c>
      <c r="K202" s="48" t="s">
        <v>4517</v>
      </c>
      <c r="L202" s="48"/>
      <c r="M202" s="48"/>
      <c r="N202" s="48" t="s">
        <v>3477</v>
      </c>
      <c r="O202" s="48">
        <v>2890</v>
      </c>
      <c r="P202" s="48">
        <v>3500</v>
      </c>
      <c r="Q202" s="48">
        <v>2173</v>
      </c>
      <c r="R202" s="48" t="s">
        <v>4518</v>
      </c>
      <c r="S202" s="51">
        <v>43415</v>
      </c>
      <c r="T202" s="51" t="s">
        <v>3435</v>
      </c>
      <c r="U202" s="48" t="s">
        <v>3436</v>
      </c>
      <c r="V202" s="48"/>
      <c r="W202" s="48" t="s">
        <v>1472</v>
      </c>
      <c r="X202" s="50" t="s">
        <v>4365</v>
      </c>
    </row>
    <row r="203" spans="1:24" ht="31.5" x14ac:dyDescent="0.25">
      <c r="A203" s="48">
        <f t="shared" si="3"/>
        <v>202</v>
      </c>
      <c r="B203" s="48" t="s">
        <v>1567</v>
      </c>
      <c r="C203" s="48" t="s">
        <v>4519</v>
      </c>
      <c r="D203" s="48" t="s">
        <v>4520</v>
      </c>
      <c r="E203" s="50" t="s">
        <v>3501</v>
      </c>
      <c r="F203" s="50" t="s">
        <v>3429</v>
      </c>
      <c r="G203" s="48">
        <v>3</v>
      </c>
      <c r="H203" s="48">
        <v>2010</v>
      </c>
      <c r="I203" s="48" t="s">
        <v>3430</v>
      </c>
      <c r="J203" s="48">
        <v>105</v>
      </c>
      <c r="K203" s="48" t="s">
        <v>4521</v>
      </c>
      <c r="L203" s="48" t="s">
        <v>4522</v>
      </c>
      <c r="M203" s="48"/>
      <c r="N203" s="48" t="s">
        <v>3433</v>
      </c>
      <c r="O203" s="48">
        <v>4750</v>
      </c>
      <c r="P203" s="48">
        <v>8180</v>
      </c>
      <c r="Q203" s="48">
        <v>3530</v>
      </c>
      <c r="R203" s="48" t="s">
        <v>4523</v>
      </c>
      <c r="S203" s="51">
        <v>43415</v>
      </c>
      <c r="T203" s="51" t="s">
        <v>3435</v>
      </c>
      <c r="U203" s="48" t="s">
        <v>3436</v>
      </c>
      <c r="V203" s="48"/>
      <c r="W203" s="48" t="s">
        <v>1567</v>
      </c>
      <c r="X203" s="50" t="s">
        <v>4365</v>
      </c>
    </row>
    <row r="204" spans="1:24" x14ac:dyDescent="0.25">
      <c r="A204" s="48">
        <f t="shared" si="3"/>
        <v>203</v>
      </c>
      <c r="B204" s="48" t="s">
        <v>1493</v>
      </c>
      <c r="C204" s="48" t="s">
        <v>4524</v>
      </c>
      <c r="D204" s="48" t="s">
        <v>4525</v>
      </c>
      <c r="E204" s="50" t="s">
        <v>4526</v>
      </c>
      <c r="F204" s="50" t="s">
        <v>3759</v>
      </c>
      <c r="G204" s="48">
        <v>3</v>
      </c>
      <c r="H204" s="48">
        <v>2010</v>
      </c>
      <c r="I204" s="48" t="s">
        <v>3430</v>
      </c>
      <c r="J204" s="48">
        <v>105</v>
      </c>
      <c r="K204" s="48" t="s">
        <v>4527</v>
      </c>
      <c r="L204" s="48" t="s">
        <v>4528</v>
      </c>
      <c r="M204" s="48"/>
      <c r="N204" s="48" t="s">
        <v>3477</v>
      </c>
      <c r="O204" s="48">
        <v>4750</v>
      </c>
      <c r="P204" s="48">
        <v>8180</v>
      </c>
      <c r="Q204" s="48">
        <v>3690</v>
      </c>
      <c r="R204" s="48" t="s">
        <v>4529</v>
      </c>
      <c r="S204" s="51">
        <v>43415</v>
      </c>
      <c r="T204" s="51" t="s">
        <v>3435</v>
      </c>
      <c r="U204" s="48" t="s">
        <v>3436</v>
      </c>
      <c r="V204" s="48"/>
      <c r="W204" s="48" t="s">
        <v>1493</v>
      </c>
      <c r="X204" s="50" t="s">
        <v>4365</v>
      </c>
    </row>
    <row r="205" spans="1:24" x14ac:dyDescent="0.25">
      <c r="A205" s="48">
        <f t="shared" si="3"/>
        <v>204</v>
      </c>
      <c r="B205" s="48" t="s">
        <v>1508</v>
      </c>
      <c r="C205" s="48" t="s">
        <v>4530</v>
      </c>
      <c r="D205" s="48" t="s">
        <v>4531</v>
      </c>
      <c r="E205" s="50" t="s">
        <v>3647</v>
      </c>
      <c r="F205" s="50" t="s">
        <v>3607</v>
      </c>
      <c r="G205" s="48">
        <v>3</v>
      </c>
      <c r="H205" s="48">
        <v>2007</v>
      </c>
      <c r="I205" s="48" t="s">
        <v>3495</v>
      </c>
      <c r="J205" s="48">
        <v>70</v>
      </c>
      <c r="K205" s="48" t="s">
        <v>4532</v>
      </c>
      <c r="L205" s="48" t="s">
        <v>4533</v>
      </c>
      <c r="M205" s="48"/>
      <c r="N205" s="48" t="s">
        <v>3477</v>
      </c>
      <c r="O205" s="48">
        <v>2464</v>
      </c>
      <c r="P205" s="48">
        <v>2800</v>
      </c>
      <c r="Q205" s="48">
        <v>1921</v>
      </c>
      <c r="R205" s="48" t="s">
        <v>4534</v>
      </c>
      <c r="S205" s="51">
        <v>43417</v>
      </c>
      <c r="T205" s="51" t="s">
        <v>3435</v>
      </c>
      <c r="U205" s="48" t="s">
        <v>3436</v>
      </c>
      <c r="V205" s="48"/>
      <c r="W205" s="48" t="s">
        <v>1508</v>
      </c>
      <c r="X205" s="50" t="s">
        <v>4365</v>
      </c>
    </row>
    <row r="206" spans="1:24" ht="31.5" x14ac:dyDescent="0.25">
      <c r="A206" s="48">
        <f t="shared" si="3"/>
        <v>205</v>
      </c>
      <c r="B206" s="48" t="s">
        <v>4535</v>
      </c>
      <c r="C206" s="61" t="s">
        <v>4536</v>
      </c>
      <c r="D206" s="61" t="s">
        <v>4537</v>
      </c>
      <c r="E206" s="65" t="s">
        <v>4538</v>
      </c>
      <c r="F206" s="50" t="s">
        <v>3429</v>
      </c>
      <c r="G206" s="61">
        <v>3</v>
      </c>
      <c r="H206" s="61">
        <v>2005</v>
      </c>
      <c r="I206" s="48" t="s">
        <v>3495</v>
      </c>
      <c r="J206" s="48">
        <v>70</v>
      </c>
      <c r="K206" s="48" t="s">
        <v>4539</v>
      </c>
      <c r="L206" s="48" t="s">
        <v>4540</v>
      </c>
      <c r="M206" s="48"/>
      <c r="N206" s="48" t="s">
        <v>3433</v>
      </c>
      <c r="O206" s="48">
        <v>2890</v>
      </c>
      <c r="P206" s="48">
        <v>3500</v>
      </c>
      <c r="Q206" s="48">
        <v>2133</v>
      </c>
      <c r="R206" s="48" t="s">
        <v>4541</v>
      </c>
      <c r="S206" s="51">
        <v>43417</v>
      </c>
      <c r="T206" s="51" t="s">
        <v>3435</v>
      </c>
      <c r="U206" s="48" t="s">
        <v>3436</v>
      </c>
      <c r="V206" s="48"/>
      <c r="W206" s="48" t="s">
        <v>4535</v>
      </c>
      <c r="X206" s="50" t="s">
        <v>4365</v>
      </c>
    </row>
    <row r="207" spans="1:24" ht="31.5" x14ac:dyDescent="0.25">
      <c r="A207" s="48">
        <f t="shared" si="3"/>
        <v>206</v>
      </c>
      <c r="B207" s="48" t="s">
        <v>4542</v>
      </c>
      <c r="C207" s="55" t="s">
        <v>4543</v>
      </c>
      <c r="D207" s="55" t="s">
        <v>4544</v>
      </c>
      <c r="E207" s="56" t="s">
        <v>3482</v>
      </c>
      <c r="F207" s="50" t="s">
        <v>3429</v>
      </c>
      <c r="G207" s="48">
        <v>3</v>
      </c>
      <c r="H207" s="48">
        <v>2012</v>
      </c>
      <c r="I207" s="48" t="s">
        <v>3430</v>
      </c>
      <c r="J207" s="48">
        <v>350</v>
      </c>
      <c r="K207" s="48" t="s">
        <v>4545</v>
      </c>
      <c r="L207" s="48"/>
      <c r="M207" s="48"/>
      <c r="N207" s="48" t="s">
        <v>3710</v>
      </c>
      <c r="O207" s="48">
        <v>6692</v>
      </c>
      <c r="P207" s="48">
        <v>15500</v>
      </c>
      <c r="Q207" s="48">
        <v>6125</v>
      </c>
      <c r="R207" s="48" t="s">
        <v>4546</v>
      </c>
      <c r="S207" s="51">
        <v>43417</v>
      </c>
      <c r="T207" s="51" t="s">
        <v>3435</v>
      </c>
      <c r="U207" s="48" t="s">
        <v>3436</v>
      </c>
      <c r="V207" s="48"/>
      <c r="W207" s="48" t="s">
        <v>4542</v>
      </c>
      <c r="X207" s="50" t="s">
        <v>4365</v>
      </c>
    </row>
    <row r="208" spans="1:24" ht="31.5" x14ac:dyDescent="0.25">
      <c r="A208" s="48">
        <f t="shared" si="3"/>
        <v>207</v>
      </c>
      <c r="B208" s="48" t="s">
        <v>4547</v>
      </c>
      <c r="C208" s="55" t="s">
        <v>4548</v>
      </c>
      <c r="D208" s="55" t="s">
        <v>4549</v>
      </c>
      <c r="E208" s="56" t="s">
        <v>3482</v>
      </c>
      <c r="F208" s="50" t="s">
        <v>3429</v>
      </c>
      <c r="G208" s="48">
        <v>3</v>
      </c>
      <c r="H208" s="48">
        <v>2012</v>
      </c>
      <c r="I208" s="48" t="s">
        <v>3430</v>
      </c>
      <c r="J208" s="48">
        <v>350</v>
      </c>
      <c r="K208" s="48" t="s">
        <v>4550</v>
      </c>
      <c r="L208" s="48"/>
      <c r="M208" s="48"/>
      <c r="N208" s="48" t="s">
        <v>3710</v>
      </c>
      <c r="O208" s="48">
        <v>6692</v>
      </c>
      <c r="P208" s="48">
        <v>15500</v>
      </c>
      <c r="Q208" s="48">
        <v>6125</v>
      </c>
      <c r="R208" s="48" t="s">
        <v>4551</v>
      </c>
      <c r="S208" s="51">
        <v>43417</v>
      </c>
      <c r="T208" s="51" t="s">
        <v>3435</v>
      </c>
      <c r="U208" s="48" t="s">
        <v>3436</v>
      </c>
      <c r="V208" s="48"/>
      <c r="W208" s="48" t="s">
        <v>4547</v>
      </c>
      <c r="X208" s="50" t="s">
        <v>4365</v>
      </c>
    </row>
    <row r="209" spans="1:24" ht="31.5" x14ac:dyDescent="0.25">
      <c r="A209" s="48">
        <f t="shared" si="3"/>
        <v>208</v>
      </c>
      <c r="B209" s="48" t="s">
        <v>1457</v>
      </c>
      <c r="C209" s="48" t="s">
        <v>4552</v>
      </c>
      <c r="D209" s="48" t="s">
        <v>4553</v>
      </c>
      <c r="E209" s="50" t="s">
        <v>3533</v>
      </c>
      <c r="F209" s="50" t="s">
        <v>3429</v>
      </c>
      <c r="G209" s="48">
        <v>3</v>
      </c>
      <c r="H209" s="48">
        <v>2011</v>
      </c>
      <c r="I209" s="48" t="s">
        <v>3495</v>
      </c>
      <c r="J209" s="48">
        <v>70</v>
      </c>
      <c r="K209" s="48" t="s">
        <v>4554</v>
      </c>
      <c r="L209" s="48" t="s">
        <v>4555</v>
      </c>
      <c r="M209" s="48"/>
      <c r="N209" s="48" t="s">
        <v>3433</v>
      </c>
      <c r="O209" s="48">
        <v>2890</v>
      </c>
      <c r="P209" s="48">
        <v>3500</v>
      </c>
      <c r="Q209" s="48">
        <v>2133</v>
      </c>
      <c r="R209" s="48" t="s">
        <v>4556</v>
      </c>
      <c r="S209" s="51">
        <v>43417</v>
      </c>
      <c r="T209" s="51" t="s">
        <v>3435</v>
      </c>
      <c r="U209" s="48" t="s">
        <v>3436</v>
      </c>
      <c r="V209" s="48"/>
      <c r="W209" s="48" t="s">
        <v>1457</v>
      </c>
      <c r="X209" s="50" t="s">
        <v>4365</v>
      </c>
    </row>
    <row r="210" spans="1:24" x14ac:dyDescent="0.25">
      <c r="A210" s="48">
        <f t="shared" si="3"/>
        <v>209</v>
      </c>
      <c r="B210" s="48" t="s">
        <v>1555</v>
      </c>
      <c r="C210" s="48" t="s">
        <v>4557</v>
      </c>
      <c r="D210" s="48" t="s">
        <v>4558</v>
      </c>
      <c r="E210" s="50" t="s">
        <v>3642</v>
      </c>
      <c r="F210" s="50" t="s">
        <v>3488</v>
      </c>
      <c r="G210" s="48">
        <v>3</v>
      </c>
      <c r="H210" s="48">
        <v>2001</v>
      </c>
      <c r="I210" s="48" t="s">
        <v>3430</v>
      </c>
      <c r="J210" s="48">
        <v>200</v>
      </c>
      <c r="K210" s="48" t="s">
        <v>4559</v>
      </c>
      <c r="L210" s="48"/>
      <c r="M210" s="48"/>
      <c r="N210" s="48" t="s">
        <v>3510</v>
      </c>
      <c r="O210" s="48">
        <v>11150</v>
      </c>
      <c r="P210" s="48">
        <v>17620</v>
      </c>
      <c r="Q210" s="48">
        <v>7580</v>
      </c>
      <c r="R210" s="48" t="s">
        <v>4560</v>
      </c>
      <c r="S210" s="51">
        <v>43417</v>
      </c>
      <c r="T210" s="51" t="s">
        <v>3435</v>
      </c>
      <c r="U210" s="48" t="s">
        <v>3436</v>
      </c>
      <c r="V210" s="48"/>
      <c r="W210" s="48" t="s">
        <v>1555</v>
      </c>
      <c r="X210" s="50" t="s">
        <v>4365</v>
      </c>
    </row>
    <row r="211" spans="1:24" ht="31.5" x14ac:dyDescent="0.25">
      <c r="A211" s="48">
        <f t="shared" si="3"/>
        <v>210</v>
      </c>
      <c r="B211" s="48" t="s">
        <v>1462</v>
      </c>
      <c r="C211" s="48" t="s">
        <v>4561</v>
      </c>
      <c r="D211" s="48" t="s">
        <v>4562</v>
      </c>
      <c r="E211" s="50" t="s">
        <v>3533</v>
      </c>
      <c r="F211" s="50" t="s">
        <v>3429</v>
      </c>
      <c r="G211" s="48">
        <v>3</v>
      </c>
      <c r="H211" s="48">
        <v>2011</v>
      </c>
      <c r="I211" s="48" t="s">
        <v>3495</v>
      </c>
      <c r="J211" s="48">
        <v>70</v>
      </c>
      <c r="K211" s="48" t="s">
        <v>4563</v>
      </c>
      <c r="L211" s="48" t="s">
        <v>4564</v>
      </c>
      <c r="M211" s="48"/>
      <c r="N211" s="48" t="s">
        <v>3433</v>
      </c>
      <c r="O211" s="48">
        <v>2890</v>
      </c>
      <c r="P211" s="48">
        <v>3500</v>
      </c>
      <c r="Q211" s="48">
        <v>2133</v>
      </c>
      <c r="R211" s="48" t="s">
        <v>4565</v>
      </c>
      <c r="S211" s="51">
        <v>43417</v>
      </c>
      <c r="T211" s="51" t="s">
        <v>3435</v>
      </c>
      <c r="U211" s="48" t="s">
        <v>3436</v>
      </c>
      <c r="V211" s="48"/>
      <c r="W211" s="48" t="s">
        <v>1462</v>
      </c>
      <c r="X211" s="50" t="s">
        <v>4365</v>
      </c>
    </row>
    <row r="212" spans="1:24" ht="31.5" x14ac:dyDescent="0.25">
      <c r="A212" s="48">
        <f t="shared" si="3"/>
        <v>211</v>
      </c>
      <c r="B212" s="48" t="s">
        <v>1526</v>
      </c>
      <c r="C212" s="48" t="s">
        <v>4566</v>
      </c>
      <c r="D212" s="48" t="s">
        <v>4567</v>
      </c>
      <c r="E212" s="50" t="s">
        <v>3533</v>
      </c>
      <c r="F212" s="50" t="s">
        <v>3429</v>
      </c>
      <c r="G212" s="48">
        <v>3</v>
      </c>
      <c r="H212" s="48">
        <v>2005</v>
      </c>
      <c r="I212" s="48" t="s">
        <v>3495</v>
      </c>
      <c r="J212" s="48">
        <v>70</v>
      </c>
      <c r="K212" s="48" t="s">
        <v>4568</v>
      </c>
      <c r="L212" s="48" t="s">
        <v>4569</v>
      </c>
      <c r="M212" s="48"/>
      <c r="N212" s="48" t="s">
        <v>3433</v>
      </c>
      <c r="O212" s="48">
        <v>2890</v>
      </c>
      <c r="P212" s="48">
        <v>3500</v>
      </c>
      <c r="Q212" s="48">
        <v>2303</v>
      </c>
      <c r="R212" s="48" t="s">
        <v>4570</v>
      </c>
      <c r="S212" s="51">
        <v>43417</v>
      </c>
      <c r="T212" s="51" t="s">
        <v>3435</v>
      </c>
      <c r="U212" s="48" t="s">
        <v>3436</v>
      </c>
      <c r="V212" s="48"/>
      <c r="W212" s="48" t="s">
        <v>1526</v>
      </c>
      <c r="X212" s="50" t="s">
        <v>4365</v>
      </c>
    </row>
    <row r="213" spans="1:24" x14ac:dyDescent="0.25">
      <c r="A213" s="48">
        <f t="shared" si="3"/>
        <v>212</v>
      </c>
      <c r="B213" s="48" t="s">
        <v>1467</v>
      </c>
      <c r="C213" s="48" t="s">
        <v>4571</v>
      </c>
      <c r="D213" s="48" t="s">
        <v>4572</v>
      </c>
      <c r="E213" s="50" t="s">
        <v>3653</v>
      </c>
      <c r="F213" s="50" t="s">
        <v>3494</v>
      </c>
      <c r="G213" s="48">
        <v>3</v>
      </c>
      <c r="H213" s="48">
        <v>2011</v>
      </c>
      <c r="I213" s="48" t="s">
        <v>3495</v>
      </c>
      <c r="J213" s="48">
        <v>70</v>
      </c>
      <c r="K213" s="48" t="s">
        <v>4573</v>
      </c>
      <c r="L213" s="48" t="s">
        <v>4574</v>
      </c>
      <c r="M213" s="48"/>
      <c r="N213" s="48" t="s">
        <v>3477</v>
      </c>
      <c r="O213" s="48">
        <v>2890</v>
      </c>
      <c r="P213" s="48">
        <v>3500</v>
      </c>
      <c r="Q213" s="48">
        <v>2172</v>
      </c>
      <c r="R213" s="48" t="s">
        <v>4575</v>
      </c>
      <c r="S213" s="51">
        <v>43417</v>
      </c>
      <c r="T213" s="51" t="s">
        <v>3435</v>
      </c>
      <c r="U213" s="48" t="s">
        <v>3436</v>
      </c>
      <c r="V213" s="48"/>
      <c r="W213" s="48" t="s">
        <v>1467</v>
      </c>
      <c r="X213" s="50" t="s">
        <v>4365</v>
      </c>
    </row>
    <row r="214" spans="1:24" x14ac:dyDescent="0.25">
      <c r="A214" s="48">
        <f t="shared" si="3"/>
        <v>213</v>
      </c>
      <c r="B214" s="48" t="s">
        <v>1477</v>
      </c>
      <c r="C214" s="48" t="s">
        <v>4576</v>
      </c>
      <c r="D214" s="48" t="s">
        <v>4577</v>
      </c>
      <c r="E214" s="50" t="s">
        <v>3653</v>
      </c>
      <c r="F214" s="50" t="s">
        <v>3494</v>
      </c>
      <c r="G214" s="48">
        <v>3</v>
      </c>
      <c r="H214" s="48">
        <v>2011</v>
      </c>
      <c r="I214" s="48" t="s">
        <v>3495</v>
      </c>
      <c r="J214" s="48">
        <v>70</v>
      </c>
      <c r="K214" s="48" t="s">
        <v>4578</v>
      </c>
      <c r="L214" s="48" t="s">
        <v>4579</v>
      </c>
      <c r="M214" s="48"/>
      <c r="N214" s="48" t="s">
        <v>3477</v>
      </c>
      <c r="O214" s="48">
        <v>2890</v>
      </c>
      <c r="P214" s="48">
        <v>3500</v>
      </c>
      <c r="Q214" s="48">
        <v>2172</v>
      </c>
      <c r="R214" s="48" t="s">
        <v>4580</v>
      </c>
      <c r="S214" s="51">
        <v>43417</v>
      </c>
      <c r="T214" s="51" t="s">
        <v>3435</v>
      </c>
      <c r="U214" s="48" t="s">
        <v>3436</v>
      </c>
      <c r="V214" s="48"/>
      <c r="W214" s="48" t="s">
        <v>1477</v>
      </c>
      <c r="X214" s="50" t="s">
        <v>4365</v>
      </c>
    </row>
    <row r="215" spans="1:24" ht="31.5" x14ac:dyDescent="0.25">
      <c r="A215" s="48">
        <f t="shared" si="3"/>
        <v>214</v>
      </c>
      <c r="B215" s="48" t="s">
        <v>1538</v>
      </c>
      <c r="C215" s="48" t="s">
        <v>4581</v>
      </c>
      <c r="D215" s="48" t="s">
        <v>4582</v>
      </c>
      <c r="E215" s="50" t="s">
        <v>3493</v>
      </c>
      <c r="F215" s="50" t="s">
        <v>3607</v>
      </c>
      <c r="G215" s="48">
        <v>3</v>
      </c>
      <c r="H215" s="48">
        <v>2000</v>
      </c>
      <c r="I215" s="48" t="s">
        <v>3720</v>
      </c>
      <c r="J215" s="48">
        <v>70</v>
      </c>
      <c r="K215" s="48" t="s">
        <v>4583</v>
      </c>
      <c r="L215" s="48" t="s">
        <v>4584</v>
      </c>
      <c r="M215" s="48" t="s">
        <v>4585</v>
      </c>
      <c r="N215" s="48" t="s">
        <v>3510</v>
      </c>
      <c r="O215" s="48">
        <v>2400</v>
      </c>
      <c r="P215" s="48">
        <v>3450</v>
      </c>
      <c r="Q215" s="48">
        <v>2000</v>
      </c>
      <c r="R215" s="48" t="s">
        <v>4586</v>
      </c>
      <c r="S215" s="51">
        <v>43417</v>
      </c>
      <c r="T215" s="51" t="s">
        <v>3435</v>
      </c>
      <c r="U215" s="48" t="s">
        <v>3436</v>
      </c>
      <c r="V215" s="48"/>
      <c r="W215" s="48" t="s">
        <v>1538</v>
      </c>
      <c r="X215" s="50" t="s">
        <v>4365</v>
      </c>
    </row>
    <row r="216" spans="1:24" ht="31.5" x14ac:dyDescent="0.25">
      <c r="A216" s="48">
        <f t="shared" si="3"/>
        <v>215</v>
      </c>
      <c r="B216" s="48" t="s">
        <v>1532</v>
      </c>
      <c r="C216" s="48" t="s">
        <v>4587</v>
      </c>
      <c r="D216" s="48" t="s">
        <v>4588</v>
      </c>
      <c r="E216" s="50" t="s">
        <v>3533</v>
      </c>
      <c r="F216" s="50" t="s">
        <v>3429</v>
      </c>
      <c r="G216" s="48">
        <v>3</v>
      </c>
      <c r="H216" s="48">
        <v>2005</v>
      </c>
      <c r="I216" s="48" t="s">
        <v>3495</v>
      </c>
      <c r="J216" s="48">
        <v>70</v>
      </c>
      <c r="K216" s="48" t="s">
        <v>4589</v>
      </c>
      <c r="L216" s="48" t="s">
        <v>4590</v>
      </c>
      <c r="M216" s="48"/>
      <c r="N216" s="48" t="s">
        <v>3433</v>
      </c>
      <c r="O216" s="48">
        <v>2890</v>
      </c>
      <c r="P216" s="48">
        <v>3500</v>
      </c>
      <c r="Q216" s="48">
        <v>2132</v>
      </c>
      <c r="R216" s="48" t="s">
        <v>4591</v>
      </c>
      <c r="S216" s="51">
        <v>43417</v>
      </c>
      <c r="T216" s="51" t="s">
        <v>3435</v>
      </c>
      <c r="U216" s="48" t="s">
        <v>3436</v>
      </c>
      <c r="V216" s="48"/>
      <c r="W216" s="48" t="s">
        <v>1532</v>
      </c>
      <c r="X216" s="50" t="s">
        <v>4365</v>
      </c>
    </row>
    <row r="217" spans="1:24" ht="31.5" x14ac:dyDescent="0.25">
      <c r="A217" s="48">
        <f t="shared" si="3"/>
        <v>216</v>
      </c>
      <c r="B217" s="59" t="s">
        <v>4592</v>
      </c>
      <c r="C217" s="48" t="s">
        <v>4593</v>
      </c>
      <c r="D217" s="48"/>
      <c r="E217" s="50" t="s">
        <v>4167</v>
      </c>
      <c r="F217" s="50" t="s">
        <v>3429</v>
      </c>
      <c r="G217" s="48">
        <v>3</v>
      </c>
      <c r="H217" s="48">
        <v>2016</v>
      </c>
      <c r="I217" s="48" t="s">
        <v>3430</v>
      </c>
      <c r="J217" s="48" t="s">
        <v>3448</v>
      </c>
      <c r="K217" s="48" t="s">
        <v>4594</v>
      </c>
      <c r="L217" s="48" t="s">
        <v>4595</v>
      </c>
      <c r="M217" s="48"/>
      <c r="N217" s="48" t="s">
        <v>3433</v>
      </c>
      <c r="O217" s="48">
        <v>2198</v>
      </c>
      <c r="P217" s="48">
        <v>3500</v>
      </c>
      <c r="Q217" s="48">
        <v>1655</v>
      </c>
      <c r="R217" s="48" t="s">
        <v>4596</v>
      </c>
      <c r="S217" s="51">
        <v>42885</v>
      </c>
      <c r="T217" s="51" t="s">
        <v>3435</v>
      </c>
      <c r="U217" s="48" t="s">
        <v>3436</v>
      </c>
      <c r="V217" s="48"/>
      <c r="W217" s="59" t="s">
        <v>4592</v>
      </c>
      <c r="X217" s="50" t="s">
        <v>4365</v>
      </c>
    </row>
    <row r="218" spans="1:24" x14ac:dyDescent="0.25">
      <c r="A218" s="48">
        <f t="shared" si="3"/>
        <v>217</v>
      </c>
      <c r="B218" s="49" t="s">
        <v>4597</v>
      </c>
      <c r="C218" s="48" t="s">
        <v>4598</v>
      </c>
      <c r="D218" s="48"/>
      <c r="E218" s="50" t="s">
        <v>3879</v>
      </c>
      <c r="F218" s="50" t="s">
        <v>3591</v>
      </c>
      <c r="G218" s="48">
        <v>3</v>
      </c>
      <c r="H218" s="48">
        <v>2018</v>
      </c>
      <c r="I218" s="48" t="s">
        <v>3430</v>
      </c>
      <c r="J218" s="48"/>
      <c r="K218" s="48" t="s">
        <v>4599</v>
      </c>
      <c r="L218" s="48"/>
      <c r="M218" s="48" t="s">
        <v>4600</v>
      </c>
      <c r="N218" s="48"/>
      <c r="O218" s="48">
        <v>4400</v>
      </c>
      <c r="P218" s="48">
        <v>8135</v>
      </c>
      <c r="Q218" s="48"/>
      <c r="R218" s="48" t="s">
        <v>4601</v>
      </c>
      <c r="S218" s="51">
        <v>43320</v>
      </c>
      <c r="T218" s="51" t="s">
        <v>3435</v>
      </c>
      <c r="U218" s="48" t="s">
        <v>3436</v>
      </c>
      <c r="V218" s="48"/>
      <c r="W218" s="49" t="s">
        <v>4597</v>
      </c>
      <c r="X218" s="50" t="s">
        <v>4365</v>
      </c>
    </row>
    <row r="219" spans="1:24" x14ac:dyDescent="0.25">
      <c r="A219" s="48">
        <f t="shared" si="3"/>
        <v>218</v>
      </c>
      <c r="B219" s="49" t="s">
        <v>4602</v>
      </c>
      <c r="C219" s="48" t="s">
        <v>4603</v>
      </c>
      <c r="D219" s="48"/>
      <c r="E219" s="50" t="s">
        <v>3879</v>
      </c>
      <c r="F219" s="50" t="s">
        <v>3591</v>
      </c>
      <c r="G219" s="48">
        <v>3</v>
      </c>
      <c r="H219" s="48">
        <v>2018</v>
      </c>
      <c r="I219" s="48" t="s">
        <v>3430</v>
      </c>
      <c r="J219" s="48"/>
      <c r="K219" s="48" t="s">
        <v>4604</v>
      </c>
      <c r="L219" s="48"/>
      <c r="M219" s="48" t="s">
        <v>4605</v>
      </c>
      <c r="N219" s="48"/>
      <c r="O219" s="48">
        <v>4400</v>
      </c>
      <c r="P219" s="48">
        <v>8135</v>
      </c>
      <c r="Q219" s="48"/>
      <c r="R219" s="48" t="s">
        <v>4606</v>
      </c>
      <c r="S219" s="51">
        <v>43320</v>
      </c>
      <c r="T219" s="51" t="s">
        <v>3435</v>
      </c>
      <c r="U219" s="48" t="s">
        <v>3436</v>
      </c>
      <c r="V219" s="48"/>
      <c r="W219" s="49" t="s">
        <v>4602</v>
      </c>
      <c r="X219" s="50" t="s">
        <v>4365</v>
      </c>
    </row>
    <row r="220" spans="1:24" x14ac:dyDescent="0.25">
      <c r="A220" s="48">
        <f t="shared" si="3"/>
        <v>219</v>
      </c>
      <c r="B220" s="48" t="s">
        <v>2473</v>
      </c>
      <c r="C220" s="48" t="s">
        <v>4607</v>
      </c>
      <c r="D220" s="48" t="s">
        <v>4608</v>
      </c>
      <c r="E220" s="50" t="s">
        <v>3890</v>
      </c>
      <c r="F220" s="50" t="s">
        <v>3591</v>
      </c>
      <c r="G220" s="48">
        <v>3</v>
      </c>
      <c r="H220" s="48">
        <v>2010</v>
      </c>
      <c r="I220" s="48" t="s">
        <v>3430</v>
      </c>
      <c r="J220" s="48">
        <v>150</v>
      </c>
      <c r="K220" s="48" t="s">
        <v>4609</v>
      </c>
      <c r="L220" s="48"/>
      <c r="M220" s="48" t="s">
        <v>4610</v>
      </c>
      <c r="N220" s="48" t="s">
        <v>3541</v>
      </c>
      <c r="O220" s="48">
        <v>4400</v>
      </c>
      <c r="P220" s="48">
        <v>7600</v>
      </c>
      <c r="Q220" s="48"/>
      <c r="R220" s="48" t="s">
        <v>4611</v>
      </c>
      <c r="S220" s="51">
        <v>43383</v>
      </c>
      <c r="T220" s="51" t="s">
        <v>3435</v>
      </c>
      <c r="U220" s="48" t="s">
        <v>3436</v>
      </c>
      <c r="V220" s="48"/>
      <c r="W220" s="48" t="s">
        <v>2473</v>
      </c>
      <c r="X220" s="50" t="s">
        <v>4365</v>
      </c>
    </row>
    <row r="221" spans="1:24" x14ac:dyDescent="0.25">
      <c r="A221" s="48">
        <f t="shared" si="3"/>
        <v>220</v>
      </c>
      <c r="B221" s="48" t="s">
        <v>2484</v>
      </c>
      <c r="C221" s="48" t="s">
        <v>4612</v>
      </c>
      <c r="D221" s="48" t="s">
        <v>4613</v>
      </c>
      <c r="E221" s="50" t="s">
        <v>4325</v>
      </c>
      <c r="F221" s="50" t="s">
        <v>3591</v>
      </c>
      <c r="G221" s="48">
        <v>3</v>
      </c>
      <c r="H221" s="48">
        <v>2010</v>
      </c>
      <c r="I221" s="48" t="s">
        <v>3430</v>
      </c>
      <c r="J221" s="48">
        <v>160</v>
      </c>
      <c r="K221" s="48" t="s">
        <v>4614</v>
      </c>
      <c r="L221" s="48"/>
      <c r="M221" s="48" t="s">
        <v>4615</v>
      </c>
      <c r="N221" s="48" t="s">
        <v>3541</v>
      </c>
      <c r="O221" s="48">
        <v>4400</v>
      </c>
      <c r="P221" s="48">
        <v>8435</v>
      </c>
      <c r="Q221" s="48"/>
      <c r="R221" s="48" t="s">
        <v>4616</v>
      </c>
      <c r="S221" s="51">
        <v>43383</v>
      </c>
      <c r="T221" s="51" t="s">
        <v>3435</v>
      </c>
      <c r="U221" s="48" t="s">
        <v>3436</v>
      </c>
      <c r="V221" s="48"/>
      <c r="W221" s="48" t="s">
        <v>2484</v>
      </c>
      <c r="X221" s="50" t="s">
        <v>4365</v>
      </c>
    </row>
    <row r="222" spans="1:24" x14ac:dyDescent="0.25">
      <c r="A222" s="48">
        <f t="shared" si="3"/>
        <v>221</v>
      </c>
      <c r="B222" s="48" t="s">
        <v>4617</v>
      </c>
      <c r="C222" s="48" t="s">
        <v>4618</v>
      </c>
      <c r="D222" s="48" t="s">
        <v>4619</v>
      </c>
      <c r="E222" s="50" t="s">
        <v>4309</v>
      </c>
      <c r="F222" s="50" t="s">
        <v>3591</v>
      </c>
      <c r="G222" s="48">
        <v>3</v>
      </c>
      <c r="H222" s="61">
        <v>2014</v>
      </c>
      <c r="I222" s="48" t="s">
        <v>3430</v>
      </c>
      <c r="J222" s="48">
        <v>160</v>
      </c>
      <c r="K222" s="48" t="s">
        <v>4620</v>
      </c>
      <c r="L222" s="48"/>
      <c r="M222" s="48" t="s">
        <v>4621</v>
      </c>
      <c r="N222" s="48" t="s">
        <v>3433</v>
      </c>
      <c r="O222" s="48">
        <v>4400</v>
      </c>
      <c r="P222" s="48">
        <v>9425</v>
      </c>
      <c r="Q222" s="48"/>
      <c r="R222" s="48" t="s">
        <v>4622</v>
      </c>
      <c r="S222" s="51">
        <v>43384</v>
      </c>
      <c r="T222" s="51" t="s">
        <v>3435</v>
      </c>
      <c r="U222" s="48" t="s">
        <v>3436</v>
      </c>
      <c r="V222" s="48"/>
      <c r="W222" s="48" t="s">
        <v>4617</v>
      </c>
      <c r="X222" s="50" t="s">
        <v>4365</v>
      </c>
    </row>
    <row r="223" spans="1:24" x14ac:dyDescent="0.25">
      <c r="A223" s="48">
        <f t="shared" si="3"/>
        <v>222</v>
      </c>
      <c r="B223" s="48" t="s">
        <v>4623</v>
      </c>
      <c r="C223" s="48" t="s">
        <v>4624</v>
      </c>
      <c r="D223" s="48" t="s">
        <v>4625</v>
      </c>
      <c r="E223" s="50" t="s">
        <v>4309</v>
      </c>
      <c r="F223" s="50" t="s">
        <v>3591</v>
      </c>
      <c r="G223" s="48">
        <v>3</v>
      </c>
      <c r="H223" s="61">
        <v>2014</v>
      </c>
      <c r="I223" s="48" t="s">
        <v>3430</v>
      </c>
      <c r="J223" s="48">
        <v>160</v>
      </c>
      <c r="K223" s="48" t="s">
        <v>4626</v>
      </c>
      <c r="L223" s="48"/>
      <c r="M223" s="48" t="s">
        <v>4627</v>
      </c>
      <c r="N223" s="48" t="s">
        <v>3433</v>
      </c>
      <c r="O223" s="48">
        <v>4400</v>
      </c>
      <c r="P223" s="48">
        <v>9425</v>
      </c>
      <c r="Q223" s="48"/>
      <c r="R223" s="48" t="s">
        <v>4628</v>
      </c>
      <c r="S223" s="51">
        <v>43384</v>
      </c>
      <c r="T223" s="51" t="s">
        <v>3435</v>
      </c>
      <c r="U223" s="48" t="s">
        <v>3436</v>
      </c>
      <c r="V223" s="48"/>
      <c r="W223" s="48" t="s">
        <v>4623</v>
      </c>
      <c r="X223" s="50" t="s">
        <v>4365</v>
      </c>
    </row>
    <row r="224" spans="1:24" x14ac:dyDescent="0.25">
      <c r="A224" s="48">
        <f t="shared" si="3"/>
        <v>223</v>
      </c>
      <c r="B224" s="48" t="s">
        <v>4629</v>
      </c>
      <c r="C224" s="48" t="s">
        <v>4630</v>
      </c>
      <c r="D224" s="48" t="s">
        <v>4631</v>
      </c>
      <c r="E224" s="50" t="s">
        <v>3921</v>
      </c>
      <c r="F224" s="50" t="s">
        <v>3591</v>
      </c>
      <c r="G224" s="48">
        <v>3</v>
      </c>
      <c r="H224" s="48">
        <v>2013</v>
      </c>
      <c r="I224" s="48" t="s">
        <v>3430</v>
      </c>
      <c r="J224" s="48">
        <v>310</v>
      </c>
      <c r="K224" s="48" t="s">
        <v>4632</v>
      </c>
      <c r="L224" s="48"/>
      <c r="M224" s="48" t="s">
        <v>4633</v>
      </c>
      <c r="N224" s="48" t="s">
        <v>3433</v>
      </c>
      <c r="O224" s="48">
        <v>2999</v>
      </c>
      <c r="P224" s="48">
        <v>16229</v>
      </c>
      <c r="Q224" s="48"/>
      <c r="R224" s="48" t="s">
        <v>4634</v>
      </c>
      <c r="S224" s="51">
        <v>43384</v>
      </c>
      <c r="T224" s="51" t="s">
        <v>3435</v>
      </c>
      <c r="U224" s="48" t="s">
        <v>3436</v>
      </c>
      <c r="V224" s="48"/>
      <c r="W224" s="48" t="s">
        <v>4629</v>
      </c>
      <c r="X224" s="50" t="s">
        <v>4365</v>
      </c>
    </row>
    <row r="225" spans="1:24" x14ac:dyDescent="0.25">
      <c r="A225" s="48">
        <f t="shared" si="3"/>
        <v>224</v>
      </c>
      <c r="B225" s="48" t="s">
        <v>4635</v>
      </c>
      <c r="C225" s="48" t="s">
        <v>4636</v>
      </c>
      <c r="D225" s="48" t="s">
        <v>4637</v>
      </c>
      <c r="E225" s="50" t="s">
        <v>3921</v>
      </c>
      <c r="F225" s="50" t="s">
        <v>3591</v>
      </c>
      <c r="G225" s="48">
        <v>3</v>
      </c>
      <c r="H225" s="61">
        <v>2014</v>
      </c>
      <c r="I225" s="48" t="s">
        <v>3430</v>
      </c>
      <c r="J225" s="48">
        <v>310</v>
      </c>
      <c r="K225" s="48" t="s">
        <v>4638</v>
      </c>
      <c r="L225" s="48"/>
      <c r="M225" s="48" t="s">
        <v>4639</v>
      </c>
      <c r="N225" s="48" t="s">
        <v>3433</v>
      </c>
      <c r="O225" s="48">
        <v>4400</v>
      </c>
      <c r="P225" s="48">
        <v>16229</v>
      </c>
      <c r="Q225" s="48"/>
      <c r="R225" s="48" t="s">
        <v>4640</v>
      </c>
      <c r="S225" s="51">
        <v>43384</v>
      </c>
      <c r="T225" s="51" t="s">
        <v>3435</v>
      </c>
      <c r="U225" s="48" t="s">
        <v>3436</v>
      </c>
      <c r="V225" s="48"/>
      <c r="W225" s="48" t="s">
        <v>4635</v>
      </c>
      <c r="X225" s="50" t="s">
        <v>4365</v>
      </c>
    </row>
    <row r="226" spans="1:24" x14ac:dyDescent="0.25">
      <c r="A226" s="48">
        <f t="shared" si="3"/>
        <v>225</v>
      </c>
      <c r="B226" s="48" t="s">
        <v>4641</v>
      </c>
      <c r="C226" s="48" t="s">
        <v>4642</v>
      </c>
      <c r="D226" s="48" t="s">
        <v>4643</v>
      </c>
      <c r="E226" s="50" t="s">
        <v>3873</v>
      </c>
      <c r="F226" s="50" t="s">
        <v>3591</v>
      </c>
      <c r="G226" s="48">
        <v>3</v>
      </c>
      <c r="H226" s="61">
        <v>2014</v>
      </c>
      <c r="I226" s="48" t="s">
        <v>3430</v>
      </c>
      <c r="J226" s="48">
        <v>310</v>
      </c>
      <c r="K226" s="48" t="s">
        <v>4644</v>
      </c>
      <c r="L226" s="48"/>
      <c r="M226" s="48" t="s">
        <v>4645</v>
      </c>
      <c r="N226" s="48" t="s">
        <v>3433</v>
      </c>
      <c r="O226" s="48">
        <v>5193</v>
      </c>
      <c r="P226" s="48">
        <v>17520</v>
      </c>
      <c r="Q226" s="48"/>
      <c r="R226" s="48" t="s">
        <v>4646</v>
      </c>
      <c r="S226" s="51">
        <v>43384</v>
      </c>
      <c r="T226" s="51" t="s">
        <v>3435</v>
      </c>
      <c r="U226" s="48" t="s">
        <v>3436</v>
      </c>
      <c r="V226" s="48"/>
      <c r="W226" s="48" t="s">
        <v>4641</v>
      </c>
      <c r="X226" s="50" t="s">
        <v>4365</v>
      </c>
    </row>
    <row r="227" spans="1:24" x14ac:dyDescent="0.25">
      <c r="A227" s="48">
        <f t="shared" si="3"/>
        <v>226</v>
      </c>
      <c r="B227" s="48" t="s">
        <v>4647</v>
      </c>
      <c r="C227" s="61" t="s">
        <v>4648</v>
      </c>
      <c r="D227" s="61" t="s">
        <v>4649</v>
      </c>
      <c r="E227" s="65" t="s">
        <v>4351</v>
      </c>
      <c r="F227" s="50" t="s">
        <v>3563</v>
      </c>
      <c r="G227" s="48">
        <v>3</v>
      </c>
      <c r="H227" s="61">
        <v>1988</v>
      </c>
      <c r="I227" s="48" t="s">
        <v>3430</v>
      </c>
      <c r="J227" s="48">
        <v>50</v>
      </c>
      <c r="K227" s="48" t="s">
        <v>4650</v>
      </c>
      <c r="L227" s="48"/>
      <c r="M227" s="48">
        <v>1157144</v>
      </c>
      <c r="N227" s="48" t="s">
        <v>3541</v>
      </c>
      <c r="O227" s="48">
        <v>2080</v>
      </c>
      <c r="P227" s="48">
        <v>1765</v>
      </c>
      <c r="Q227" s="48"/>
      <c r="R227" s="48" t="s">
        <v>4651</v>
      </c>
      <c r="S227" s="51">
        <v>43392</v>
      </c>
      <c r="T227" s="51" t="s">
        <v>3435</v>
      </c>
      <c r="U227" s="48" t="s">
        <v>3436</v>
      </c>
      <c r="V227" s="48"/>
      <c r="W227" s="48" t="s">
        <v>4647</v>
      </c>
      <c r="X227" s="50" t="s">
        <v>4365</v>
      </c>
    </row>
    <row r="228" spans="1:24" x14ac:dyDescent="0.25">
      <c r="A228" s="48">
        <f t="shared" si="3"/>
        <v>227</v>
      </c>
      <c r="B228" s="48" t="s">
        <v>2361</v>
      </c>
      <c r="C228" s="48" t="s">
        <v>4652</v>
      </c>
      <c r="D228" s="48" t="s">
        <v>4653</v>
      </c>
      <c r="E228" s="50" t="s">
        <v>3890</v>
      </c>
      <c r="F228" s="50" t="s">
        <v>3591</v>
      </c>
      <c r="G228" s="48">
        <v>3</v>
      </c>
      <c r="H228" s="48">
        <v>2007</v>
      </c>
      <c r="I228" s="48" t="s">
        <v>3430</v>
      </c>
      <c r="J228" s="48">
        <v>150</v>
      </c>
      <c r="K228" s="48" t="s">
        <v>4654</v>
      </c>
      <c r="L228" s="48"/>
      <c r="M228" s="48" t="s">
        <v>4655</v>
      </c>
      <c r="N228" s="48" t="s">
        <v>3541</v>
      </c>
      <c r="O228" s="48">
        <v>4400</v>
      </c>
      <c r="P228" s="48">
        <v>7600</v>
      </c>
      <c r="Q228" s="48"/>
      <c r="R228" s="48" t="s">
        <v>4656</v>
      </c>
      <c r="S228" s="51">
        <v>43392</v>
      </c>
      <c r="T228" s="51" t="s">
        <v>3435</v>
      </c>
      <c r="U228" s="48" t="s">
        <v>3436</v>
      </c>
      <c r="V228" s="48"/>
      <c r="W228" s="48" t="s">
        <v>2361</v>
      </c>
      <c r="X228" s="50" t="s">
        <v>4365</v>
      </c>
    </row>
    <row r="229" spans="1:24" x14ac:dyDescent="0.25">
      <c r="A229" s="48">
        <f t="shared" si="3"/>
        <v>228</v>
      </c>
      <c r="B229" s="48" t="s">
        <v>1637</v>
      </c>
      <c r="C229" s="48" t="s">
        <v>4657</v>
      </c>
      <c r="D229" s="48" t="s">
        <v>4658</v>
      </c>
      <c r="E229" s="50" t="s">
        <v>4659</v>
      </c>
      <c r="F229" s="50" t="s">
        <v>3766</v>
      </c>
      <c r="G229" s="48" t="s">
        <v>4660</v>
      </c>
      <c r="H229" s="48">
        <v>1990</v>
      </c>
      <c r="I229" s="48" t="s">
        <v>3720</v>
      </c>
      <c r="J229" s="48">
        <v>6000</v>
      </c>
      <c r="K229" s="48">
        <v>2994888</v>
      </c>
      <c r="L229" s="48" t="s">
        <v>4661</v>
      </c>
      <c r="M229" s="48">
        <v>570835</v>
      </c>
      <c r="N229" s="48" t="s">
        <v>3768</v>
      </c>
      <c r="O229" s="48">
        <v>6000</v>
      </c>
      <c r="P229" s="48">
        <v>10150</v>
      </c>
      <c r="Q229" s="48">
        <v>5900</v>
      </c>
      <c r="R229" s="48" t="s">
        <v>4662</v>
      </c>
      <c r="S229" s="51">
        <v>43419</v>
      </c>
      <c r="T229" s="51" t="s">
        <v>3435</v>
      </c>
      <c r="U229" s="48" t="s">
        <v>3436</v>
      </c>
      <c r="V229" s="48"/>
      <c r="W229" s="48" t="s">
        <v>1637</v>
      </c>
      <c r="X229" s="50" t="s">
        <v>4663</v>
      </c>
    </row>
    <row r="230" spans="1:24" x14ac:dyDescent="0.25">
      <c r="A230" s="48">
        <f t="shared" si="3"/>
        <v>229</v>
      </c>
      <c r="B230" s="48" t="s">
        <v>1631</v>
      </c>
      <c r="C230" s="48" t="s">
        <v>4664</v>
      </c>
      <c r="D230" s="48" t="s">
        <v>4665</v>
      </c>
      <c r="E230" s="50" t="s">
        <v>4659</v>
      </c>
      <c r="F230" s="50" t="s">
        <v>3766</v>
      </c>
      <c r="G230" s="48" t="s">
        <v>4660</v>
      </c>
      <c r="H230" s="48">
        <v>1988</v>
      </c>
      <c r="I230" s="48" t="s">
        <v>3720</v>
      </c>
      <c r="J230" s="48">
        <v>6000</v>
      </c>
      <c r="K230" s="48">
        <v>2804149</v>
      </c>
      <c r="L230" s="48" t="s">
        <v>4666</v>
      </c>
      <c r="M230" s="48">
        <v>224041</v>
      </c>
      <c r="N230" s="48" t="s">
        <v>3768</v>
      </c>
      <c r="O230" s="48">
        <v>6000</v>
      </c>
      <c r="P230" s="48">
        <v>10150</v>
      </c>
      <c r="Q230" s="48">
        <v>5900</v>
      </c>
      <c r="R230" s="48" t="s">
        <v>4667</v>
      </c>
      <c r="S230" s="51">
        <v>43419</v>
      </c>
      <c r="T230" s="51" t="s">
        <v>3435</v>
      </c>
      <c r="U230" s="48" t="s">
        <v>3436</v>
      </c>
      <c r="V230" s="48"/>
      <c r="W230" s="48" t="s">
        <v>1631</v>
      </c>
      <c r="X230" s="50" t="s">
        <v>4663</v>
      </c>
    </row>
    <row r="231" spans="1:24" ht="31.5" x14ac:dyDescent="0.25">
      <c r="A231" s="48">
        <f t="shared" si="3"/>
        <v>230</v>
      </c>
      <c r="B231" s="48" t="s">
        <v>4668</v>
      </c>
      <c r="C231" s="55" t="s">
        <v>4669</v>
      </c>
      <c r="D231" s="55"/>
      <c r="E231" s="68" t="s">
        <v>4670</v>
      </c>
      <c r="F231" s="50" t="s">
        <v>3553</v>
      </c>
      <c r="G231" s="48" t="s">
        <v>4660</v>
      </c>
      <c r="H231" s="55">
        <v>2009</v>
      </c>
      <c r="I231" s="48" t="s">
        <v>3430</v>
      </c>
      <c r="J231" s="48">
        <v>230</v>
      </c>
      <c r="K231" s="48" t="s">
        <v>4671</v>
      </c>
      <c r="L231" s="48"/>
      <c r="M231" s="48"/>
      <c r="N231" s="48" t="s">
        <v>3556</v>
      </c>
      <c r="O231" s="48">
        <v>7127</v>
      </c>
      <c r="P231" s="48">
        <v>14100</v>
      </c>
      <c r="Q231" s="48">
        <v>9100</v>
      </c>
      <c r="R231" s="48" t="s">
        <v>4672</v>
      </c>
      <c r="S231" s="51">
        <v>43445</v>
      </c>
      <c r="T231" s="51" t="s">
        <v>3558</v>
      </c>
      <c r="U231" s="48" t="s">
        <v>3559</v>
      </c>
      <c r="V231" s="48"/>
      <c r="W231" s="48" t="s">
        <v>4668</v>
      </c>
      <c r="X231" s="50" t="s">
        <v>4663</v>
      </c>
    </row>
    <row r="232" spans="1:24" x14ac:dyDescent="0.25">
      <c r="A232" s="48">
        <f t="shared" si="3"/>
        <v>231</v>
      </c>
      <c r="B232" s="48" t="s">
        <v>4673</v>
      </c>
      <c r="C232" s="55" t="s">
        <v>4674</v>
      </c>
      <c r="D232" s="55"/>
      <c r="E232" s="56" t="s">
        <v>4675</v>
      </c>
      <c r="F232" s="50" t="s">
        <v>3719</v>
      </c>
      <c r="G232" s="48" t="s">
        <v>4660</v>
      </c>
      <c r="H232" s="55">
        <v>2012</v>
      </c>
      <c r="I232" s="48" t="s">
        <v>3430</v>
      </c>
      <c r="J232" s="48">
        <v>80</v>
      </c>
      <c r="K232" s="48" t="s">
        <v>4676</v>
      </c>
      <c r="L232" s="48"/>
      <c r="M232" s="48"/>
      <c r="N232" s="48" t="s">
        <v>3477</v>
      </c>
      <c r="O232" s="48">
        <v>2198</v>
      </c>
      <c r="P232" s="48">
        <v>3025</v>
      </c>
      <c r="Q232" s="48">
        <v>1743</v>
      </c>
      <c r="R232" s="48" t="s">
        <v>4677</v>
      </c>
      <c r="S232" s="51">
        <v>43445</v>
      </c>
      <c r="T232" s="51" t="s">
        <v>3558</v>
      </c>
      <c r="U232" s="48" t="s">
        <v>3559</v>
      </c>
      <c r="V232" s="48"/>
      <c r="W232" s="48" t="s">
        <v>4673</v>
      </c>
      <c r="X232" s="50" t="s">
        <v>4663</v>
      </c>
    </row>
    <row r="233" spans="1:24" x14ac:dyDescent="0.25">
      <c r="A233" s="48">
        <f t="shared" si="3"/>
        <v>232</v>
      </c>
      <c r="B233" s="48" t="s">
        <v>4678</v>
      </c>
      <c r="C233" s="55" t="s">
        <v>4679</v>
      </c>
      <c r="D233" s="55" t="s">
        <v>4680</v>
      </c>
      <c r="E233" s="56" t="s">
        <v>4681</v>
      </c>
      <c r="F233" s="50" t="s">
        <v>3469</v>
      </c>
      <c r="G233" s="48" t="s">
        <v>4660</v>
      </c>
      <c r="H233" s="55">
        <v>1993</v>
      </c>
      <c r="I233" s="48" t="s">
        <v>3430</v>
      </c>
      <c r="J233" s="48">
        <v>240</v>
      </c>
      <c r="K233" s="48" t="s">
        <v>4682</v>
      </c>
      <c r="L233" s="48"/>
      <c r="M233" s="48">
        <v>15250</v>
      </c>
      <c r="N233" s="48" t="s">
        <v>3541</v>
      </c>
      <c r="O233" s="48">
        <v>11150</v>
      </c>
      <c r="P233" s="48">
        <v>32600</v>
      </c>
      <c r="Q233" s="48"/>
      <c r="R233" s="48" t="s">
        <v>4683</v>
      </c>
      <c r="S233" s="51">
        <v>43452</v>
      </c>
      <c r="T233" s="51" t="s">
        <v>3558</v>
      </c>
      <c r="U233" s="48" t="s">
        <v>3559</v>
      </c>
      <c r="V233" s="48"/>
      <c r="W233" s="48" t="s">
        <v>4678</v>
      </c>
      <c r="X233" s="50" t="s">
        <v>4663</v>
      </c>
    </row>
    <row r="234" spans="1:24" x14ac:dyDescent="0.25">
      <c r="A234" s="48">
        <f t="shared" si="3"/>
        <v>233</v>
      </c>
      <c r="B234" s="48" t="s">
        <v>4684</v>
      </c>
      <c r="C234" s="55" t="s">
        <v>4685</v>
      </c>
      <c r="D234" s="55"/>
      <c r="E234" s="56" t="s">
        <v>4686</v>
      </c>
      <c r="F234" s="50" t="s">
        <v>3527</v>
      </c>
      <c r="G234" s="48" t="s">
        <v>4660</v>
      </c>
      <c r="H234" s="55">
        <v>2012</v>
      </c>
      <c r="I234" s="48" t="s">
        <v>3720</v>
      </c>
      <c r="J234" s="48">
        <v>55</v>
      </c>
      <c r="K234" s="48" t="s">
        <v>4687</v>
      </c>
      <c r="L234" s="48"/>
      <c r="M234" s="48"/>
      <c r="N234" s="48" t="s">
        <v>3477</v>
      </c>
      <c r="O234" s="48">
        <v>1596</v>
      </c>
      <c r="P234" s="48">
        <v>1650</v>
      </c>
      <c r="Q234" s="48">
        <v>1290</v>
      </c>
      <c r="R234" s="48" t="s">
        <v>4688</v>
      </c>
      <c r="S234" s="51">
        <v>43445</v>
      </c>
      <c r="T234" s="51" t="s">
        <v>3558</v>
      </c>
      <c r="U234" s="48" t="s">
        <v>3559</v>
      </c>
      <c r="V234" s="48"/>
      <c r="W234" s="48" t="s">
        <v>4684</v>
      </c>
      <c r="X234" s="50" t="s">
        <v>4663</v>
      </c>
    </row>
    <row r="235" spans="1:24" ht="31.5" x14ac:dyDescent="0.25">
      <c r="A235" s="48">
        <f t="shared" si="3"/>
        <v>234</v>
      </c>
      <c r="B235" s="48" t="s">
        <v>333</v>
      </c>
      <c r="C235" s="55" t="s">
        <v>4689</v>
      </c>
      <c r="D235" s="55"/>
      <c r="E235" s="56" t="s">
        <v>4690</v>
      </c>
      <c r="F235" s="50" t="s">
        <v>3494</v>
      </c>
      <c r="G235" s="48" t="s">
        <v>4660</v>
      </c>
      <c r="H235" s="55">
        <v>1993</v>
      </c>
      <c r="I235" s="48" t="s">
        <v>3430</v>
      </c>
      <c r="J235" s="48">
        <v>450</v>
      </c>
      <c r="K235" s="48" t="s">
        <v>4691</v>
      </c>
      <c r="L235" s="48" t="s">
        <v>4692</v>
      </c>
      <c r="M235" s="48">
        <v>333366</v>
      </c>
      <c r="N235" s="48" t="s">
        <v>3768</v>
      </c>
      <c r="O235" s="48">
        <v>10840</v>
      </c>
      <c r="P235" s="48">
        <v>15305</v>
      </c>
      <c r="Q235" s="48"/>
      <c r="R235" s="48" t="s">
        <v>4693</v>
      </c>
      <c r="S235" s="51">
        <v>36272</v>
      </c>
      <c r="T235" s="51" t="s">
        <v>4694</v>
      </c>
      <c r="U235" s="48" t="s">
        <v>3436</v>
      </c>
      <c r="V235" s="48"/>
      <c r="W235" s="48" t="s">
        <v>333</v>
      </c>
      <c r="X235" s="50" t="s">
        <v>4663</v>
      </c>
    </row>
    <row r="236" spans="1:24" x14ac:dyDescent="0.25">
      <c r="A236" s="48">
        <f t="shared" si="3"/>
        <v>235</v>
      </c>
      <c r="B236" s="48" t="s">
        <v>1626</v>
      </c>
      <c r="C236" s="48" t="s">
        <v>4695</v>
      </c>
      <c r="D236" s="48"/>
      <c r="E236" s="50" t="s">
        <v>4696</v>
      </c>
      <c r="F236" s="50" t="s">
        <v>4697</v>
      </c>
      <c r="G236" s="48" t="s">
        <v>4660</v>
      </c>
      <c r="H236" s="48">
        <v>1994</v>
      </c>
      <c r="I236" s="48" t="s">
        <v>3430</v>
      </c>
      <c r="J236" s="48" t="s">
        <v>3448</v>
      </c>
      <c r="K236" s="48">
        <v>815770</v>
      </c>
      <c r="L236" s="48" t="s">
        <v>3448</v>
      </c>
      <c r="M236" s="48"/>
      <c r="N236" s="48" t="s">
        <v>3448</v>
      </c>
      <c r="O236" s="48" t="s">
        <v>3448</v>
      </c>
      <c r="P236" s="48" t="s">
        <v>3448</v>
      </c>
      <c r="Q236" s="48" t="s">
        <v>3448</v>
      </c>
      <c r="R236" s="48" t="s">
        <v>4698</v>
      </c>
      <c r="S236" s="51">
        <v>40794</v>
      </c>
      <c r="T236" s="51" t="s">
        <v>3870</v>
      </c>
      <c r="U236" s="48" t="s">
        <v>3436</v>
      </c>
      <c r="V236" s="48"/>
      <c r="W236" s="48" t="s">
        <v>1626</v>
      </c>
      <c r="X236" s="50" t="s">
        <v>4663</v>
      </c>
    </row>
    <row r="237" spans="1:24" ht="31.5" x14ac:dyDescent="0.25">
      <c r="A237" s="48">
        <f t="shared" si="3"/>
        <v>236</v>
      </c>
      <c r="B237" s="48" t="s">
        <v>4699</v>
      </c>
      <c r="C237" s="48" t="s">
        <v>4700</v>
      </c>
      <c r="D237" s="48"/>
      <c r="E237" s="50" t="s">
        <v>4701</v>
      </c>
      <c r="F237" s="50" t="s">
        <v>3591</v>
      </c>
      <c r="G237" s="48" t="s">
        <v>4660</v>
      </c>
      <c r="H237" s="48">
        <v>2008</v>
      </c>
      <c r="I237" s="48" t="s">
        <v>3430</v>
      </c>
      <c r="J237" s="48" t="s">
        <v>3448</v>
      </c>
      <c r="K237" s="48" t="s">
        <v>3448</v>
      </c>
      <c r="L237" s="48" t="s">
        <v>3448</v>
      </c>
      <c r="M237" s="48"/>
      <c r="N237" s="48" t="s">
        <v>3448</v>
      </c>
      <c r="O237" s="48" t="s">
        <v>3448</v>
      </c>
      <c r="P237" s="48" t="s">
        <v>3448</v>
      </c>
      <c r="Q237" s="48" t="s">
        <v>3448</v>
      </c>
      <c r="R237" s="48" t="s">
        <v>4702</v>
      </c>
      <c r="S237" s="51">
        <v>40794</v>
      </c>
      <c r="T237" s="51" t="s">
        <v>3870</v>
      </c>
      <c r="U237" s="48" t="s">
        <v>3971</v>
      </c>
      <c r="V237" s="48"/>
      <c r="W237" s="48" t="s">
        <v>4699</v>
      </c>
      <c r="X237" s="50" t="s">
        <v>4663</v>
      </c>
    </row>
    <row r="238" spans="1:24" x14ac:dyDescent="0.25">
      <c r="A238" s="48">
        <f t="shared" si="3"/>
        <v>237</v>
      </c>
      <c r="B238" s="48" t="s">
        <v>1642</v>
      </c>
      <c r="C238" s="48" t="s">
        <v>4703</v>
      </c>
      <c r="D238" s="48"/>
      <c r="E238" s="50" t="s">
        <v>4704</v>
      </c>
      <c r="F238" s="50" t="s">
        <v>3563</v>
      </c>
      <c r="G238" s="48" t="s">
        <v>4660</v>
      </c>
      <c r="H238" s="48">
        <v>1995</v>
      </c>
      <c r="I238" s="48" t="s">
        <v>3430</v>
      </c>
      <c r="J238" s="48" t="s">
        <v>3448</v>
      </c>
      <c r="K238" s="48">
        <v>942996</v>
      </c>
      <c r="L238" s="48" t="s">
        <v>3448</v>
      </c>
      <c r="M238" s="48"/>
      <c r="N238" s="48" t="s">
        <v>3448</v>
      </c>
      <c r="O238" s="48" t="s">
        <v>3448</v>
      </c>
      <c r="P238" s="48" t="s">
        <v>3448</v>
      </c>
      <c r="Q238" s="48" t="s">
        <v>3448</v>
      </c>
      <c r="R238" s="55" t="s">
        <v>4705</v>
      </c>
      <c r="S238" s="51">
        <v>40794</v>
      </c>
      <c r="T238" s="51" t="s">
        <v>3870</v>
      </c>
      <c r="U238" s="48" t="s">
        <v>3436</v>
      </c>
      <c r="V238" s="48"/>
      <c r="W238" s="48" t="s">
        <v>1642</v>
      </c>
      <c r="X238" s="50" t="s">
        <v>4663</v>
      </c>
    </row>
    <row r="239" spans="1:24" x14ac:dyDescent="0.25">
      <c r="A239" s="48">
        <f t="shared" si="3"/>
        <v>238</v>
      </c>
      <c r="B239" s="48" t="s">
        <v>1621</v>
      </c>
      <c r="C239" s="48" t="s">
        <v>4706</v>
      </c>
      <c r="D239" s="48"/>
      <c r="E239" s="50" t="s">
        <v>4707</v>
      </c>
      <c r="F239" s="50" t="s">
        <v>3658</v>
      </c>
      <c r="G239" s="48" t="s">
        <v>4660</v>
      </c>
      <c r="H239" s="48">
        <v>1992</v>
      </c>
      <c r="I239" s="48" t="s">
        <v>3430</v>
      </c>
      <c r="J239" s="48" t="s">
        <v>3448</v>
      </c>
      <c r="K239" s="48">
        <v>878532</v>
      </c>
      <c r="L239" s="48" t="s">
        <v>3448</v>
      </c>
      <c r="M239" s="48"/>
      <c r="N239" s="48" t="s">
        <v>3448</v>
      </c>
      <c r="O239" s="48" t="s">
        <v>3448</v>
      </c>
      <c r="P239" s="48" t="s">
        <v>3448</v>
      </c>
      <c r="Q239" s="48" t="s">
        <v>3448</v>
      </c>
      <c r="R239" s="48" t="s">
        <v>4708</v>
      </c>
      <c r="S239" s="51">
        <v>40794</v>
      </c>
      <c r="T239" s="51" t="s">
        <v>3870</v>
      </c>
      <c r="U239" s="48" t="s">
        <v>3436</v>
      </c>
      <c r="V239" s="48"/>
      <c r="W239" s="48" t="s">
        <v>1621</v>
      </c>
      <c r="X239" s="50" t="s">
        <v>4663</v>
      </c>
    </row>
    <row r="240" spans="1:24" ht="31.5" x14ac:dyDescent="0.25">
      <c r="A240" s="48">
        <f t="shared" si="3"/>
        <v>239</v>
      </c>
      <c r="B240" s="48" t="s">
        <v>4709</v>
      </c>
      <c r="C240" s="55" t="s">
        <v>4710</v>
      </c>
      <c r="D240" s="55"/>
      <c r="E240" s="56" t="s">
        <v>3493</v>
      </c>
      <c r="F240" s="50" t="s">
        <v>3607</v>
      </c>
      <c r="G240" s="48" t="s">
        <v>4660</v>
      </c>
      <c r="H240" s="55">
        <v>2000</v>
      </c>
      <c r="I240" s="48" t="s">
        <v>3495</v>
      </c>
      <c r="J240" s="48">
        <v>70</v>
      </c>
      <c r="K240" s="48" t="s">
        <v>4711</v>
      </c>
      <c r="L240" s="48" t="s">
        <v>4712</v>
      </c>
      <c r="M240" s="48"/>
      <c r="N240" s="48" t="s">
        <v>3791</v>
      </c>
      <c r="O240" s="48">
        <v>2400</v>
      </c>
      <c r="P240" s="48">
        <v>3450</v>
      </c>
      <c r="Q240" s="48">
        <v>2000</v>
      </c>
      <c r="R240" s="48" t="s">
        <v>4713</v>
      </c>
      <c r="S240" s="51">
        <v>43445</v>
      </c>
      <c r="T240" s="51" t="s">
        <v>3558</v>
      </c>
      <c r="U240" s="48" t="s">
        <v>3559</v>
      </c>
      <c r="V240" s="48"/>
      <c r="W240" s="48" t="s">
        <v>4709</v>
      </c>
      <c r="X240" s="50" t="s">
        <v>4663</v>
      </c>
    </row>
    <row r="241" spans="1:24" x14ac:dyDescent="0.25">
      <c r="A241" s="48">
        <f t="shared" si="3"/>
        <v>240</v>
      </c>
      <c r="B241" s="48" t="s">
        <v>4714</v>
      </c>
      <c r="C241" s="61" t="s">
        <v>4715</v>
      </c>
      <c r="D241" s="61" t="s">
        <v>4716</v>
      </c>
      <c r="E241" s="62" t="s">
        <v>3732</v>
      </c>
      <c r="F241" s="50" t="s">
        <v>3446</v>
      </c>
      <c r="G241" s="48">
        <v>4</v>
      </c>
      <c r="H241" s="63">
        <v>2011</v>
      </c>
      <c r="I241" s="48" t="s">
        <v>1619</v>
      </c>
      <c r="J241" s="48" t="s">
        <v>3448</v>
      </c>
      <c r="K241" s="48" t="s">
        <v>4717</v>
      </c>
      <c r="L241" s="48"/>
      <c r="M241" s="48"/>
      <c r="N241" s="48" t="s">
        <v>3541</v>
      </c>
      <c r="O241" s="48"/>
      <c r="P241" s="48" t="s">
        <v>4119</v>
      </c>
      <c r="Q241" s="48"/>
      <c r="R241" s="48" t="s">
        <v>4718</v>
      </c>
      <c r="S241" s="51">
        <v>43438</v>
      </c>
      <c r="T241" s="51" t="s">
        <v>3435</v>
      </c>
      <c r="U241" s="48" t="s">
        <v>3436</v>
      </c>
      <c r="V241" s="48"/>
      <c r="W241" s="48" t="s">
        <v>4714</v>
      </c>
      <c r="X241" s="50" t="s">
        <v>4663</v>
      </c>
    </row>
    <row r="242" spans="1:24" x14ac:dyDescent="0.25">
      <c r="A242" s="48">
        <f t="shared" si="3"/>
        <v>241</v>
      </c>
      <c r="B242" s="48" t="s">
        <v>4719</v>
      </c>
      <c r="C242" s="55" t="s">
        <v>4720</v>
      </c>
      <c r="D242" s="55"/>
      <c r="E242" s="56" t="s">
        <v>4721</v>
      </c>
      <c r="F242" s="50" t="s">
        <v>3527</v>
      </c>
      <c r="G242" s="48" t="s">
        <v>4660</v>
      </c>
      <c r="H242" s="55">
        <v>2007</v>
      </c>
      <c r="I242" s="48" t="s">
        <v>3495</v>
      </c>
      <c r="J242" s="48">
        <v>70</v>
      </c>
      <c r="K242" s="48" t="s">
        <v>4722</v>
      </c>
      <c r="L242" s="48" t="s">
        <v>4723</v>
      </c>
      <c r="M242" s="48"/>
      <c r="N242" s="48" t="s">
        <v>3477</v>
      </c>
      <c r="O242" s="48">
        <v>2464</v>
      </c>
      <c r="P242" s="48">
        <v>3500</v>
      </c>
      <c r="Q242" s="48">
        <v>2000</v>
      </c>
      <c r="R242" s="48" t="s">
        <v>4724</v>
      </c>
      <c r="S242" s="51">
        <v>43445</v>
      </c>
      <c r="T242" s="51" t="s">
        <v>3558</v>
      </c>
      <c r="U242" s="48" t="s">
        <v>3559</v>
      </c>
      <c r="V242" s="48"/>
      <c r="W242" s="48" t="s">
        <v>4719</v>
      </c>
      <c r="X242" s="50" t="s">
        <v>4663</v>
      </c>
    </row>
    <row r="243" spans="1:24" ht="31.5" x14ac:dyDescent="0.25">
      <c r="A243" s="48">
        <f t="shared" si="3"/>
        <v>242</v>
      </c>
      <c r="B243" s="59" t="s">
        <v>4725</v>
      </c>
      <c r="C243" s="48" t="s">
        <v>4726</v>
      </c>
      <c r="D243" s="59"/>
      <c r="E243" s="50" t="s">
        <v>4207</v>
      </c>
      <c r="F243" s="50" t="s">
        <v>3429</v>
      </c>
      <c r="G243" s="48">
        <v>4</v>
      </c>
      <c r="H243" s="48">
        <v>2018</v>
      </c>
      <c r="I243" s="48" t="s">
        <v>3430</v>
      </c>
      <c r="J243" s="48"/>
      <c r="K243" s="48" t="s">
        <v>4727</v>
      </c>
      <c r="L243" s="48" t="s">
        <v>4728</v>
      </c>
      <c r="M243" s="48"/>
      <c r="N243" s="48" t="s">
        <v>3433</v>
      </c>
      <c r="O243" s="48">
        <v>1995</v>
      </c>
      <c r="P243" s="48">
        <v>3500</v>
      </c>
      <c r="Q243" s="48">
        <v>2583</v>
      </c>
      <c r="R243" s="48" t="s">
        <v>4729</v>
      </c>
      <c r="S243" s="51">
        <v>43361</v>
      </c>
      <c r="T243" s="51" t="s">
        <v>3435</v>
      </c>
      <c r="U243" s="48" t="s">
        <v>3436</v>
      </c>
      <c r="V243" s="48"/>
      <c r="W243" s="59" t="s">
        <v>4725</v>
      </c>
      <c r="X243" s="50" t="s">
        <v>4663</v>
      </c>
    </row>
    <row r="244" spans="1:24" ht="31.5" x14ac:dyDescent="0.25">
      <c r="A244" s="48">
        <f t="shared" si="3"/>
        <v>243</v>
      </c>
      <c r="B244" s="48" t="s">
        <v>4730</v>
      </c>
      <c r="C244" s="53" t="s">
        <v>4731</v>
      </c>
      <c r="D244" s="53" t="s">
        <v>4732</v>
      </c>
      <c r="E244" s="54" t="s">
        <v>4019</v>
      </c>
      <c r="F244" s="50" t="s">
        <v>3429</v>
      </c>
      <c r="G244" s="48">
        <v>4</v>
      </c>
      <c r="H244" s="48">
        <v>2015</v>
      </c>
      <c r="I244" s="48" t="s">
        <v>3430</v>
      </c>
      <c r="J244" s="48">
        <v>250</v>
      </c>
      <c r="K244" s="48" t="s">
        <v>4733</v>
      </c>
      <c r="L244" s="48" t="s">
        <v>4734</v>
      </c>
      <c r="M244" s="48"/>
      <c r="N244" s="48" t="s">
        <v>3433</v>
      </c>
      <c r="O244" s="48">
        <v>4750</v>
      </c>
      <c r="P244" s="48">
        <v>10100</v>
      </c>
      <c r="Q244" s="48">
        <v>6450</v>
      </c>
      <c r="R244" s="48" t="s">
        <v>4735</v>
      </c>
      <c r="S244" s="51">
        <v>43418</v>
      </c>
      <c r="T244" s="51" t="s">
        <v>3435</v>
      </c>
      <c r="U244" s="48" t="s">
        <v>3436</v>
      </c>
      <c r="V244" s="48"/>
      <c r="W244" s="48" t="s">
        <v>4730</v>
      </c>
      <c r="X244" s="50" t="s">
        <v>4663</v>
      </c>
    </row>
    <row r="245" spans="1:24" ht="31.5" x14ac:dyDescent="0.25">
      <c r="A245" s="48">
        <f t="shared" si="3"/>
        <v>244</v>
      </c>
      <c r="B245" s="48" t="s">
        <v>330</v>
      </c>
      <c r="C245" s="48" t="s">
        <v>4736</v>
      </c>
      <c r="D245" s="48"/>
      <c r="E245" s="50" t="s">
        <v>4737</v>
      </c>
      <c r="F245" s="50" t="s">
        <v>3429</v>
      </c>
      <c r="G245" s="48" t="s">
        <v>4660</v>
      </c>
      <c r="H245" s="48">
        <v>1997</v>
      </c>
      <c r="I245" s="48" t="s">
        <v>3430</v>
      </c>
      <c r="J245" s="48">
        <v>125</v>
      </c>
      <c r="K245" s="48" t="s">
        <v>4738</v>
      </c>
      <c r="L245" s="48" t="s">
        <v>4739</v>
      </c>
      <c r="M245" s="48"/>
      <c r="N245" s="48" t="s">
        <v>3433</v>
      </c>
      <c r="O245" s="48">
        <v>4750</v>
      </c>
      <c r="P245" s="48">
        <v>7250</v>
      </c>
      <c r="Q245" s="48"/>
      <c r="R245" s="48" t="s">
        <v>4740</v>
      </c>
      <c r="S245" s="51">
        <v>36823</v>
      </c>
      <c r="T245" s="51" t="s">
        <v>4694</v>
      </c>
      <c r="U245" s="48" t="s">
        <v>3436</v>
      </c>
      <c r="V245" s="48"/>
      <c r="W245" s="48" t="s">
        <v>330</v>
      </c>
      <c r="X245" s="50" t="s">
        <v>4663</v>
      </c>
    </row>
    <row r="246" spans="1:24" x14ac:dyDescent="0.25">
      <c r="A246" s="48">
        <f t="shared" si="3"/>
        <v>245</v>
      </c>
      <c r="B246" s="48" t="s">
        <v>4741</v>
      </c>
      <c r="C246" s="55" t="s">
        <v>4742</v>
      </c>
      <c r="D246" s="55"/>
      <c r="E246" s="56" t="s">
        <v>3533</v>
      </c>
      <c r="F246" s="50" t="s">
        <v>3527</v>
      </c>
      <c r="G246" s="48" t="s">
        <v>4660</v>
      </c>
      <c r="H246" s="55">
        <v>2011</v>
      </c>
      <c r="I246" s="48" t="s">
        <v>3495</v>
      </c>
      <c r="J246" s="48">
        <v>70</v>
      </c>
      <c r="K246" s="48" t="s">
        <v>4743</v>
      </c>
      <c r="L246" s="48"/>
      <c r="M246" s="48"/>
      <c r="N246" s="48" t="s">
        <v>3477</v>
      </c>
      <c r="O246" s="48">
        <v>2890</v>
      </c>
      <c r="P246" s="48">
        <v>3500</v>
      </c>
      <c r="Q246" s="48">
        <v>1460</v>
      </c>
      <c r="R246" s="48" t="s">
        <v>4744</v>
      </c>
      <c r="S246" s="51">
        <v>43445</v>
      </c>
      <c r="T246" s="51" t="s">
        <v>3558</v>
      </c>
      <c r="U246" s="48" t="s">
        <v>3559</v>
      </c>
      <c r="V246" s="48"/>
      <c r="W246" s="48" t="s">
        <v>4741</v>
      </c>
      <c r="X246" s="50" t="s">
        <v>4663</v>
      </c>
    </row>
    <row r="247" spans="1:24" x14ac:dyDescent="0.25">
      <c r="A247" s="48">
        <f t="shared" si="3"/>
        <v>246</v>
      </c>
      <c r="B247" s="48" t="s">
        <v>4745</v>
      </c>
      <c r="C247" s="55" t="s">
        <v>4746</v>
      </c>
      <c r="D247" s="55" t="s">
        <v>4747</v>
      </c>
      <c r="E247" s="56" t="s">
        <v>4748</v>
      </c>
      <c r="F247" s="50" t="s">
        <v>3665</v>
      </c>
      <c r="G247" s="48" t="s">
        <v>4660</v>
      </c>
      <c r="H247" s="55">
        <v>1999</v>
      </c>
      <c r="I247" s="48" t="s">
        <v>3720</v>
      </c>
      <c r="J247" s="48">
        <v>170</v>
      </c>
      <c r="K247" s="48" t="s">
        <v>4749</v>
      </c>
      <c r="L247" s="48"/>
      <c r="M247" s="48" t="s">
        <v>4750</v>
      </c>
      <c r="N247" s="48" t="s">
        <v>3819</v>
      </c>
      <c r="O247" s="48">
        <v>6000</v>
      </c>
      <c r="P247" s="48">
        <v>10150</v>
      </c>
      <c r="Q247" s="48">
        <v>6000</v>
      </c>
      <c r="R247" s="48" t="s">
        <v>4751</v>
      </c>
      <c r="S247" s="51">
        <v>43445</v>
      </c>
      <c r="T247" s="51" t="s">
        <v>3558</v>
      </c>
      <c r="U247" s="48" t="s">
        <v>3559</v>
      </c>
      <c r="V247" s="48"/>
      <c r="W247" s="48" t="s">
        <v>4745</v>
      </c>
      <c r="X247" s="50" t="s">
        <v>4663</v>
      </c>
    </row>
    <row r="248" spans="1:24" x14ac:dyDescent="0.25">
      <c r="A248" s="48">
        <f t="shared" si="3"/>
        <v>247</v>
      </c>
      <c r="B248" s="48" t="s">
        <v>4752</v>
      </c>
      <c r="C248" s="48" t="s">
        <v>4753</v>
      </c>
      <c r="D248" s="48" t="s">
        <v>4754</v>
      </c>
      <c r="E248" s="50" t="s">
        <v>3796</v>
      </c>
      <c r="F248" s="50" t="s">
        <v>3563</v>
      </c>
      <c r="G248" s="48">
        <v>4</v>
      </c>
      <c r="H248" s="48">
        <v>2013</v>
      </c>
      <c r="I248" s="48" t="s">
        <v>3430</v>
      </c>
      <c r="J248" s="48" t="s">
        <v>3797</v>
      </c>
      <c r="K248" s="48" t="s">
        <v>4755</v>
      </c>
      <c r="L248" s="48"/>
      <c r="M248" s="48">
        <v>814097</v>
      </c>
      <c r="N248" s="48" t="s">
        <v>3556</v>
      </c>
      <c r="O248" s="48">
        <v>4750</v>
      </c>
      <c r="P248" s="48">
        <v>3620</v>
      </c>
      <c r="Q248" s="48"/>
      <c r="R248" s="48" t="s">
        <v>4756</v>
      </c>
      <c r="S248" s="51">
        <v>43438</v>
      </c>
      <c r="T248" s="51" t="s">
        <v>3435</v>
      </c>
      <c r="U248" s="48" t="s">
        <v>3436</v>
      </c>
      <c r="V248" s="48"/>
      <c r="W248" s="48" t="s">
        <v>4752</v>
      </c>
      <c r="X248" s="50" t="s">
        <v>4663</v>
      </c>
    </row>
    <row r="249" spans="1:24" ht="31.5" x14ac:dyDescent="0.25">
      <c r="A249" s="48">
        <f t="shared" si="3"/>
        <v>248</v>
      </c>
      <c r="B249" s="48" t="s">
        <v>4757</v>
      </c>
      <c r="C249" s="61" t="s">
        <v>4758</v>
      </c>
      <c r="D249" s="61" t="s">
        <v>4759</v>
      </c>
      <c r="E249" s="65" t="s">
        <v>4140</v>
      </c>
      <c r="F249" s="50" t="s">
        <v>3429</v>
      </c>
      <c r="G249" s="61">
        <v>4</v>
      </c>
      <c r="H249" s="61">
        <v>1985</v>
      </c>
      <c r="I249" s="48" t="s">
        <v>3495</v>
      </c>
      <c r="J249" s="48">
        <v>320</v>
      </c>
      <c r="K249" s="48">
        <v>593995</v>
      </c>
      <c r="L249" s="48"/>
      <c r="M249" s="48"/>
      <c r="N249" s="48" t="s">
        <v>3819</v>
      </c>
      <c r="O249" s="48">
        <v>6000</v>
      </c>
      <c r="P249" s="48">
        <v>8500</v>
      </c>
      <c r="Q249" s="48">
        <v>5870</v>
      </c>
      <c r="R249" s="48" t="s">
        <v>4760</v>
      </c>
      <c r="S249" s="51">
        <v>43417</v>
      </c>
      <c r="T249" s="51" t="s">
        <v>3435</v>
      </c>
      <c r="U249" s="48" t="s">
        <v>3436</v>
      </c>
      <c r="V249" s="48"/>
      <c r="W249" s="48" t="s">
        <v>4757</v>
      </c>
      <c r="X249" s="50" t="s">
        <v>4663</v>
      </c>
    </row>
    <row r="250" spans="1:24" x14ac:dyDescent="0.25">
      <c r="A250" s="48">
        <f t="shared" si="3"/>
        <v>249</v>
      </c>
      <c r="B250" s="48" t="s">
        <v>1663</v>
      </c>
      <c r="C250" s="48" t="s">
        <v>4761</v>
      </c>
      <c r="D250" s="48" t="s">
        <v>4762</v>
      </c>
      <c r="E250" s="50" t="s">
        <v>3653</v>
      </c>
      <c r="F250" s="50" t="s">
        <v>3494</v>
      </c>
      <c r="G250" s="48">
        <v>4</v>
      </c>
      <c r="H250" s="48">
        <v>2011</v>
      </c>
      <c r="I250" s="48" t="s">
        <v>3495</v>
      </c>
      <c r="J250" s="48">
        <v>70</v>
      </c>
      <c r="K250" s="48" t="s">
        <v>4763</v>
      </c>
      <c r="L250" s="48" t="s">
        <v>4764</v>
      </c>
      <c r="M250" s="48"/>
      <c r="N250" s="48" t="s">
        <v>3477</v>
      </c>
      <c r="O250" s="48">
        <v>2890</v>
      </c>
      <c r="P250" s="48">
        <v>3500</v>
      </c>
      <c r="Q250" s="48">
        <v>2172</v>
      </c>
      <c r="R250" s="48" t="s">
        <v>4765</v>
      </c>
      <c r="S250" s="51">
        <v>43417</v>
      </c>
      <c r="T250" s="51" t="s">
        <v>3435</v>
      </c>
      <c r="U250" s="48" t="s">
        <v>3436</v>
      </c>
      <c r="V250" s="48"/>
      <c r="W250" s="48" t="s">
        <v>1663</v>
      </c>
      <c r="X250" s="50" t="s">
        <v>4663</v>
      </c>
    </row>
    <row r="251" spans="1:24" x14ac:dyDescent="0.25">
      <c r="A251" s="48">
        <f t="shared" si="3"/>
        <v>250</v>
      </c>
      <c r="B251" s="48" t="s">
        <v>1722</v>
      </c>
      <c r="C251" s="48" t="s">
        <v>4766</v>
      </c>
      <c r="D251" s="48" t="s">
        <v>4767</v>
      </c>
      <c r="E251" s="50" t="s">
        <v>3475</v>
      </c>
      <c r="F251" s="50" t="s">
        <v>3469</v>
      </c>
      <c r="G251" s="48">
        <v>4</v>
      </c>
      <c r="H251" s="48">
        <v>2007</v>
      </c>
      <c r="I251" s="48" t="s">
        <v>3430</v>
      </c>
      <c r="J251" s="48">
        <v>200</v>
      </c>
      <c r="K251" s="48" t="s">
        <v>4768</v>
      </c>
      <c r="L251" s="48" t="s">
        <v>4769</v>
      </c>
      <c r="M251" s="48"/>
      <c r="N251" s="48" t="s">
        <v>3477</v>
      </c>
      <c r="O251" s="48">
        <v>11150</v>
      </c>
      <c r="P251" s="48">
        <v>18200</v>
      </c>
      <c r="Q251" s="48">
        <v>6600</v>
      </c>
      <c r="R251" s="48" t="s">
        <v>4770</v>
      </c>
      <c r="S251" s="51">
        <v>43417</v>
      </c>
      <c r="T251" s="51" t="s">
        <v>3435</v>
      </c>
      <c r="U251" s="48" t="s">
        <v>3436</v>
      </c>
      <c r="V251" s="48"/>
      <c r="W251" s="48" t="s">
        <v>1722</v>
      </c>
      <c r="X251" s="50" t="s">
        <v>4663</v>
      </c>
    </row>
    <row r="252" spans="1:24" x14ac:dyDescent="0.25">
      <c r="A252" s="48">
        <f t="shared" si="3"/>
        <v>251</v>
      </c>
      <c r="B252" s="48" t="s">
        <v>1784</v>
      </c>
      <c r="C252" s="48" t="s">
        <v>4771</v>
      </c>
      <c r="D252" s="48" t="s">
        <v>4772</v>
      </c>
      <c r="E252" s="50" t="s">
        <v>4773</v>
      </c>
      <c r="F252" s="50" t="s">
        <v>3488</v>
      </c>
      <c r="G252" s="48" t="s">
        <v>4660</v>
      </c>
      <c r="H252" s="48">
        <v>1992</v>
      </c>
      <c r="I252" s="48" t="s">
        <v>3720</v>
      </c>
      <c r="J252" s="48">
        <v>120</v>
      </c>
      <c r="K252" s="48" t="s">
        <v>4774</v>
      </c>
      <c r="L252" s="48" t="s">
        <v>4775</v>
      </c>
      <c r="M252" s="48"/>
      <c r="N252" s="48" t="s">
        <v>3819</v>
      </c>
      <c r="O252" s="48">
        <v>6000</v>
      </c>
      <c r="P252" s="48">
        <v>8500</v>
      </c>
      <c r="Q252" s="48">
        <v>3500</v>
      </c>
      <c r="R252" s="48" t="s">
        <v>4776</v>
      </c>
      <c r="S252" s="51">
        <v>43420</v>
      </c>
      <c r="T252" s="51" t="s">
        <v>3435</v>
      </c>
      <c r="U252" s="48" t="s">
        <v>3436</v>
      </c>
      <c r="V252" s="48"/>
      <c r="W252" s="48" t="s">
        <v>1784</v>
      </c>
      <c r="X252" s="50" t="s">
        <v>4663</v>
      </c>
    </row>
    <row r="253" spans="1:24" x14ac:dyDescent="0.25">
      <c r="A253" s="48">
        <f t="shared" si="3"/>
        <v>252</v>
      </c>
      <c r="B253" s="48" t="s">
        <v>4777</v>
      </c>
      <c r="C253" s="55" t="s">
        <v>4778</v>
      </c>
      <c r="D253" s="55"/>
      <c r="E253" s="54" t="s">
        <v>4779</v>
      </c>
      <c r="F253" s="50" t="s">
        <v>3527</v>
      </c>
      <c r="G253" s="48" t="s">
        <v>4660</v>
      </c>
      <c r="H253" s="55">
        <v>2013</v>
      </c>
      <c r="I253" s="48" t="s">
        <v>3430</v>
      </c>
      <c r="J253" s="48">
        <v>80</v>
      </c>
      <c r="K253" s="48"/>
      <c r="L253" s="48" t="s">
        <v>4780</v>
      </c>
      <c r="M253" s="48"/>
      <c r="N253" s="48" t="s">
        <v>3477</v>
      </c>
      <c r="O253" s="48">
        <v>2198</v>
      </c>
      <c r="P253" s="48">
        <v>3025</v>
      </c>
      <c r="Q253" s="48">
        <v>1823</v>
      </c>
      <c r="R253" s="48" t="s">
        <v>4781</v>
      </c>
      <c r="S253" s="51">
        <v>43445</v>
      </c>
      <c r="T253" s="51" t="s">
        <v>3558</v>
      </c>
      <c r="U253" s="48" t="s">
        <v>3559</v>
      </c>
      <c r="V253" s="48"/>
      <c r="W253" s="48" t="s">
        <v>4777</v>
      </c>
      <c r="X253" s="50" t="s">
        <v>4663</v>
      </c>
    </row>
    <row r="254" spans="1:24" x14ac:dyDescent="0.25">
      <c r="A254" s="48">
        <f t="shared" si="3"/>
        <v>253</v>
      </c>
      <c r="B254" s="48" t="s">
        <v>1679</v>
      </c>
      <c r="C254" s="48" t="s">
        <v>4782</v>
      </c>
      <c r="D254" s="48" t="s">
        <v>4783</v>
      </c>
      <c r="E254" s="50" t="s">
        <v>3487</v>
      </c>
      <c r="F254" s="50" t="s">
        <v>3488</v>
      </c>
      <c r="G254" s="48">
        <v>4</v>
      </c>
      <c r="H254" s="48">
        <v>2010</v>
      </c>
      <c r="I254" s="48" t="s">
        <v>3430</v>
      </c>
      <c r="J254" s="48">
        <v>200</v>
      </c>
      <c r="K254" s="48" t="s">
        <v>4784</v>
      </c>
      <c r="L254" s="48"/>
      <c r="M254" s="48"/>
      <c r="N254" s="48" t="s">
        <v>3477</v>
      </c>
      <c r="O254" s="48">
        <v>11150</v>
      </c>
      <c r="P254" s="48">
        <v>18200</v>
      </c>
      <c r="Q254" s="48">
        <v>8200</v>
      </c>
      <c r="R254" s="48" t="s">
        <v>4785</v>
      </c>
      <c r="S254" s="51">
        <v>43415</v>
      </c>
      <c r="T254" s="51" t="s">
        <v>3435</v>
      </c>
      <c r="U254" s="48" t="s">
        <v>3436</v>
      </c>
      <c r="V254" s="48"/>
      <c r="W254" s="48" t="s">
        <v>1679</v>
      </c>
      <c r="X254" s="50" t="s">
        <v>4663</v>
      </c>
    </row>
    <row r="255" spans="1:24" x14ac:dyDescent="0.25">
      <c r="A255" s="48">
        <f t="shared" si="3"/>
        <v>254</v>
      </c>
      <c r="B255" s="48" t="s">
        <v>1674</v>
      </c>
      <c r="C255" s="48" t="s">
        <v>4786</v>
      </c>
      <c r="D255" s="48" t="s">
        <v>4787</v>
      </c>
      <c r="E255" s="50" t="s">
        <v>4788</v>
      </c>
      <c r="F255" s="50" t="s">
        <v>3488</v>
      </c>
      <c r="G255" s="48">
        <v>4</v>
      </c>
      <c r="H255" s="48">
        <v>2010</v>
      </c>
      <c r="I255" s="48" t="s">
        <v>3430</v>
      </c>
      <c r="J255" s="48">
        <v>200</v>
      </c>
      <c r="K255" s="48" t="s">
        <v>4789</v>
      </c>
      <c r="L255" s="48"/>
      <c r="M255" s="48"/>
      <c r="N255" s="48" t="s">
        <v>3477</v>
      </c>
      <c r="O255" s="48">
        <v>11150</v>
      </c>
      <c r="P255" s="48">
        <v>18000</v>
      </c>
      <c r="Q255" s="48">
        <v>8350</v>
      </c>
      <c r="R255" s="48" t="s">
        <v>4790</v>
      </c>
      <c r="S255" s="51">
        <v>43415</v>
      </c>
      <c r="T255" s="51" t="s">
        <v>3435</v>
      </c>
      <c r="U255" s="48" t="s">
        <v>3436</v>
      </c>
      <c r="V255" s="48"/>
      <c r="W255" s="48" t="s">
        <v>1674</v>
      </c>
      <c r="X255" s="50" t="s">
        <v>4663</v>
      </c>
    </row>
    <row r="256" spans="1:24" ht="31.5" x14ac:dyDescent="0.25">
      <c r="A256" s="48">
        <f t="shared" si="3"/>
        <v>255</v>
      </c>
      <c r="B256" s="48" t="s">
        <v>4791</v>
      </c>
      <c r="C256" s="53" t="s">
        <v>4792</v>
      </c>
      <c r="D256" s="53" t="s">
        <v>4793</v>
      </c>
      <c r="E256" s="54" t="s">
        <v>4019</v>
      </c>
      <c r="F256" s="50" t="s">
        <v>3429</v>
      </c>
      <c r="G256" s="48">
        <v>4</v>
      </c>
      <c r="H256" s="48">
        <v>2015</v>
      </c>
      <c r="I256" s="48" t="s">
        <v>3430</v>
      </c>
      <c r="J256" s="48">
        <v>250</v>
      </c>
      <c r="K256" s="48" t="s">
        <v>4794</v>
      </c>
      <c r="L256" s="48" t="s">
        <v>4795</v>
      </c>
      <c r="M256" s="48"/>
      <c r="N256" s="48" t="s">
        <v>3433</v>
      </c>
      <c r="O256" s="48">
        <v>4750</v>
      </c>
      <c r="P256" s="48">
        <v>10100</v>
      </c>
      <c r="Q256" s="48">
        <v>6450</v>
      </c>
      <c r="R256" s="48" t="s">
        <v>4796</v>
      </c>
      <c r="S256" s="51">
        <v>43415</v>
      </c>
      <c r="T256" s="51" t="s">
        <v>3435</v>
      </c>
      <c r="U256" s="48" t="s">
        <v>3436</v>
      </c>
      <c r="V256" s="48"/>
      <c r="W256" s="48" t="s">
        <v>4791</v>
      </c>
      <c r="X256" s="50" t="s">
        <v>4663</v>
      </c>
    </row>
    <row r="257" spans="1:24" x14ac:dyDescent="0.25">
      <c r="A257" s="48">
        <f t="shared" si="3"/>
        <v>256</v>
      </c>
      <c r="B257" s="48" t="s">
        <v>1701</v>
      </c>
      <c r="C257" s="48" t="s">
        <v>4797</v>
      </c>
      <c r="D257" s="48" t="s">
        <v>4798</v>
      </c>
      <c r="E257" s="50" t="s">
        <v>3487</v>
      </c>
      <c r="F257" s="50" t="s">
        <v>3488</v>
      </c>
      <c r="G257" s="48" t="s">
        <v>4660</v>
      </c>
      <c r="H257" s="48">
        <v>2008</v>
      </c>
      <c r="I257" s="48" t="s">
        <v>3430</v>
      </c>
      <c r="J257" s="48">
        <v>200</v>
      </c>
      <c r="K257" s="48" t="s">
        <v>4799</v>
      </c>
      <c r="L257" s="48"/>
      <c r="M257" s="48"/>
      <c r="N257" s="48" t="s">
        <v>3477</v>
      </c>
      <c r="O257" s="48">
        <v>11150</v>
      </c>
      <c r="P257" s="48">
        <v>18200</v>
      </c>
      <c r="Q257" s="48">
        <v>8050</v>
      </c>
      <c r="R257" s="48" t="s">
        <v>4800</v>
      </c>
      <c r="S257" s="51">
        <v>43415</v>
      </c>
      <c r="T257" s="51" t="s">
        <v>3435</v>
      </c>
      <c r="U257" s="48" t="s">
        <v>3436</v>
      </c>
      <c r="V257" s="48"/>
      <c r="W257" s="48" t="s">
        <v>1701</v>
      </c>
      <c r="X257" s="50" t="s">
        <v>4663</v>
      </c>
    </row>
    <row r="258" spans="1:24" ht="31.5" x14ac:dyDescent="0.25">
      <c r="A258" s="48">
        <f t="shared" si="3"/>
        <v>257</v>
      </c>
      <c r="B258" s="48" t="s">
        <v>1668</v>
      </c>
      <c r="C258" s="48" t="s">
        <v>4801</v>
      </c>
      <c r="D258" s="48" t="s">
        <v>4802</v>
      </c>
      <c r="E258" s="50" t="s">
        <v>4803</v>
      </c>
      <c r="F258" s="50" t="s">
        <v>3429</v>
      </c>
      <c r="G258" s="48">
        <v>4</v>
      </c>
      <c r="H258" s="48">
        <v>2011</v>
      </c>
      <c r="I258" s="48" t="s">
        <v>3430</v>
      </c>
      <c r="J258" s="48">
        <v>105</v>
      </c>
      <c r="K258" s="48" t="s">
        <v>4804</v>
      </c>
      <c r="L258" s="48" t="s">
        <v>4805</v>
      </c>
      <c r="M258" s="48"/>
      <c r="N258" s="48" t="s">
        <v>3433</v>
      </c>
      <c r="O258" s="48">
        <v>4750</v>
      </c>
      <c r="P258" s="48">
        <v>8180</v>
      </c>
      <c r="Q258" s="48">
        <v>3530</v>
      </c>
      <c r="R258" s="48" t="s">
        <v>4806</v>
      </c>
      <c r="S258" s="51">
        <v>43415</v>
      </c>
      <c r="T258" s="51" t="s">
        <v>3435</v>
      </c>
      <c r="U258" s="48" t="s">
        <v>3436</v>
      </c>
      <c r="V258" s="48"/>
      <c r="W258" s="48" t="s">
        <v>1668</v>
      </c>
      <c r="X258" s="50" t="s">
        <v>4663</v>
      </c>
    </row>
    <row r="259" spans="1:24" ht="31.5" x14ac:dyDescent="0.25">
      <c r="A259" s="48">
        <f t="shared" ref="A259:A322" si="4">IF(SUBTOTAL(103,E258),A258+1,A258)</f>
        <v>258</v>
      </c>
      <c r="B259" s="48" t="s">
        <v>1706</v>
      </c>
      <c r="C259" s="48" t="s">
        <v>4807</v>
      </c>
      <c r="D259" s="48" t="s">
        <v>4808</v>
      </c>
      <c r="E259" s="50" t="s">
        <v>4075</v>
      </c>
      <c r="F259" s="50" t="s">
        <v>3429</v>
      </c>
      <c r="G259" s="48">
        <v>4</v>
      </c>
      <c r="H259" s="48">
        <v>2007</v>
      </c>
      <c r="I259" s="48" t="s">
        <v>3495</v>
      </c>
      <c r="J259" s="48">
        <v>70</v>
      </c>
      <c r="K259" s="48" t="s">
        <v>4809</v>
      </c>
      <c r="L259" s="59" t="s">
        <v>4810</v>
      </c>
      <c r="M259" s="48"/>
      <c r="N259" s="48" t="s">
        <v>3433</v>
      </c>
      <c r="O259" s="48">
        <v>2464</v>
      </c>
      <c r="P259" s="48">
        <v>3500</v>
      </c>
      <c r="Q259" s="48">
        <v>2113</v>
      </c>
      <c r="R259" s="48" t="s">
        <v>4811</v>
      </c>
      <c r="S259" s="51">
        <v>43417</v>
      </c>
      <c r="T259" s="51" t="s">
        <v>3435</v>
      </c>
      <c r="U259" s="48" t="s">
        <v>3436</v>
      </c>
      <c r="V259" s="48"/>
      <c r="W259" s="48" t="s">
        <v>1706</v>
      </c>
      <c r="X259" s="50" t="s">
        <v>4663</v>
      </c>
    </row>
    <row r="260" spans="1:24" x14ac:dyDescent="0.25">
      <c r="A260" s="48">
        <f t="shared" si="4"/>
        <v>259</v>
      </c>
      <c r="B260" s="48" t="s">
        <v>1658</v>
      </c>
      <c r="C260" s="48" t="s">
        <v>4812</v>
      </c>
      <c r="D260" s="48" t="s">
        <v>4813</v>
      </c>
      <c r="E260" s="50" t="s">
        <v>3653</v>
      </c>
      <c r="F260" s="50" t="s">
        <v>3494</v>
      </c>
      <c r="G260" s="48">
        <v>4</v>
      </c>
      <c r="H260" s="48">
        <v>2011</v>
      </c>
      <c r="I260" s="48" t="s">
        <v>3495</v>
      </c>
      <c r="J260" s="48">
        <v>70</v>
      </c>
      <c r="K260" s="48" t="s">
        <v>4814</v>
      </c>
      <c r="L260" s="48" t="s">
        <v>4815</v>
      </c>
      <c r="M260" s="48"/>
      <c r="N260" s="48" t="s">
        <v>3477</v>
      </c>
      <c r="O260" s="48">
        <v>2890</v>
      </c>
      <c r="P260" s="48">
        <v>3500</v>
      </c>
      <c r="Q260" s="48">
        <v>2173</v>
      </c>
      <c r="R260" s="48" t="s">
        <v>4816</v>
      </c>
      <c r="S260" s="51">
        <v>43417</v>
      </c>
      <c r="T260" s="51" t="s">
        <v>3435</v>
      </c>
      <c r="U260" s="48" t="s">
        <v>3436</v>
      </c>
      <c r="V260" s="48"/>
      <c r="W260" s="48" t="s">
        <v>1658</v>
      </c>
      <c r="X260" s="50" t="s">
        <v>4663</v>
      </c>
    </row>
    <row r="261" spans="1:24" ht="31.5" x14ac:dyDescent="0.25">
      <c r="A261" s="48">
        <f t="shared" si="4"/>
        <v>260</v>
      </c>
      <c r="B261" s="48" t="s">
        <v>1653</v>
      </c>
      <c r="C261" s="48" t="s">
        <v>4817</v>
      </c>
      <c r="D261" s="48" t="s">
        <v>4818</v>
      </c>
      <c r="E261" s="50" t="s">
        <v>3533</v>
      </c>
      <c r="F261" s="50" t="s">
        <v>3429</v>
      </c>
      <c r="G261" s="48">
        <v>4</v>
      </c>
      <c r="H261" s="48">
        <v>2011</v>
      </c>
      <c r="I261" s="48" t="s">
        <v>3495</v>
      </c>
      <c r="J261" s="48">
        <v>70</v>
      </c>
      <c r="K261" s="48" t="s">
        <v>4819</v>
      </c>
      <c r="L261" s="48" t="s">
        <v>4820</v>
      </c>
      <c r="M261" s="48"/>
      <c r="N261" s="48" t="s">
        <v>3433</v>
      </c>
      <c r="O261" s="48">
        <v>2890</v>
      </c>
      <c r="P261" s="48">
        <v>3500</v>
      </c>
      <c r="Q261" s="48">
        <v>2132</v>
      </c>
      <c r="R261" s="48" t="s">
        <v>4821</v>
      </c>
      <c r="S261" s="51">
        <v>43417</v>
      </c>
      <c r="T261" s="51" t="s">
        <v>3435</v>
      </c>
      <c r="U261" s="48" t="s">
        <v>3436</v>
      </c>
      <c r="V261" s="48"/>
      <c r="W261" s="48" t="s">
        <v>1653</v>
      </c>
      <c r="X261" s="50" t="s">
        <v>4663</v>
      </c>
    </row>
    <row r="262" spans="1:24" ht="31.5" x14ac:dyDescent="0.25">
      <c r="A262" s="48">
        <f t="shared" si="4"/>
        <v>261</v>
      </c>
      <c r="B262" s="48" t="s">
        <v>4822</v>
      </c>
      <c r="C262" s="61" t="s">
        <v>4823</v>
      </c>
      <c r="D262" s="61" t="s">
        <v>4824</v>
      </c>
      <c r="E262" s="65" t="s">
        <v>4825</v>
      </c>
      <c r="F262" s="50" t="s">
        <v>3429</v>
      </c>
      <c r="G262" s="61">
        <v>4</v>
      </c>
      <c r="H262" s="61">
        <v>2001</v>
      </c>
      <c r="I262" s="48" t="s">
        <v>3720</v>
      </c>
      <c r="J262" s="48">
        <v>105</v>
      </c>
      <c r="K262" s="48" t="s">
        <v>4826</v>
      </c>
      <c r="L262" s="48" t="s">
        <v>4827</v>
      </c>
      <c r="M262" s="48"/>
      <c r="N262" s="48" t="s">
        <v>3433</v>
      </c>
      <c r="O262" s="48">
        <v>4250</v>
      </c>
      <c r="P262" s="48">
        <v>7000</v>
      </c>
      <c r="Q262" s="48">
        <v>3500</v>
      </c>
      <c r="R262" s="48" t="s">
        <v>4828</v>
      </c>
      <c r="S262" s="51">
        <v>43417</v>
      </c>
      <c r="T262" s="51" t="s">
        <v>3435</v>
      </c>
      <c r="U262" s="48" t="s">
        <v>3436</v>
      </c>
      <c r="V262" s="48"/>
      <c r="W262" s="48" t="s">
        <v>4822</v>
      </c>
      <c r="X262" s="50" t="s">
        <v>4663</v>
      </c>
    </row>
    <row r="263" spans="1:24" ht="31.5" x14ac:dyDescent="0.25">
      <c r="A263" s="48">
        <f t="shared" si="4"/>
        <v>262</v>
      </c>
      <c r="B263" s="48" t="s">
        <v>1696</v>
      </c>
      <c r="C263" s="48" t="s">
        <v>4829</v>
      </c>
      <c r="D263" s="48" t="s">
        <v>4830</v>
      </c>
      <c r="E263" s="50" t="s">
        <v>4538</v>
      </c>
      <c r="F263" s="50" t="s">
        <v>3429</v>
      </c>
      <c r="G263" s="48" t="s">
        <v>4660</v>
      </c>
      <c r="H263" s="48">
        <v>2005</v>
      </c>
      <c r="I263" s="48" t="s">
        <v>3495</v>
      </c>
      <c r="J263" s="48">
        <v>70</v>
      </c>
      <c r="K263" s="48"/>
      <c r="L263" s="48" t="s">
        <v>4831</v>
      </c>
      <c r="M263" s="48"/>
      <c r="N263" s="48" t="s">
        <v>3433</v>
      </c>
      <c r="O263" s="48">
        <v>2445</v>
      </c>
      <c r="P263" s="48">
        <v>3500</v>
      </c>
      <c r="Q263" s="48">
        <v>2132</v>
      </c>
      <c r="R263" s="48" t="s">
        <v>4832</v>
      </c>
      <c r="S263" s="51">
        <v>43417</v>
      </c>
      <c r="T263" s="51" t="s">
        <v>3435</v>
      </c>
      <c r="U263" s="48" t="s">
        <v>3436</v>
      </c>
      <c r="V263" s="48"/>
      <c r="W263" s="48" t="s">
        <v>1696</v>
      </c>
      <c r="X263" s="50" t="s">
        <v>4663</v>
      </c>
    </row>
    <row r="264" spans="1:24" ht="31.5" x14ac:dyDescent="0.25">
      <c r="A264" s="48">
        <f t="shared" si="4"/>
        <v>263</v>
      </c>
      <c r="B264" s="48" t="s">
        <v>1716</v>
      </c>
      <c r="C264" s="48" t="s">
        <v>4833</v>
      </c>
      <c r="D264" s="48" t="s">
        <v>4834</v>
      </c>
      <c r="E264" s="50" t="s">
        <v>3533</v>
      </c>
      <c r="F264" s="50" t="s">
        <v>3429</v>
      </c>
      <c r="G264" s="48">
        <v>4</v>
      </c>
      <c r="H264" s="48">
        <v>2006</v>
      </c>
      <c r="I264" s="48" t="s">
        <v>3495</v>
      </c>
      <c r="J264" s="48">
        <v>70</v>
      </c>
      <c r="K264" s="48" t="s">
        <v>4835</v>
      </c>
      <c r="L264" s="48" t="s">
        <v>4836</v>
      </c>
      <c r="M264" s="48"/>
      <c r="N264" s="48" t="s">
        <v>3433</v>
      </c>
      <c r="O264" s="48">
        <v>2464</v>
      </c>
      <c r="P264" s="48">
        <v>3500</v>
      </c>
      <c r="Q264" s="48">
        <v>2112</v>
      </c>
      <c r="R264" s="48" t="s">
        <v>4837</v>
      </c>
      <c r="S264" s="51">
        <v>43417</v>
      </c>
      <c r="T264" s="51" t="s">
        <v>3435</v>
      </c>
      <c r="U264" s="48" t="s">
        <v>3436</v>
      </c>
      <c r="V264" s="48"/>
      <c r="W264" s="48" t="s">
        <v>1716</v>
      </c>
      <c r="X264" s="50" t="s">
        <v>4663</v>
      </c>
    </row>
    <row r="265" spans="1:24" ht="31.5" x14ac:dyDescent="0.25">
      <c r="A265" s="48">
        <f t="shared" si="4"/>
        <v>264</v>
      </c>
      <c r="B265" s="48" t="s">
        <v>1711</v>
      </c>
      <c r="C265" s="48" t="s">
        <v>4838</v>
      </c>
      <c r="D265" s="48" t="s">
        <v>4839</v>
      </c>
      <c r="E265" s="50" t="s">
        <v>3624</v>
      </c>
      <c r="F265" s="50" t="s">
        <v>3429</v>
      </c>
      <c r="G265" s="48">
        <v>4</v>
      </c>
      <c r="H265" s="48">
        <v>2008</v>
      </c>
      <c r="I265" s="48" t="s">
        <v>3495</v>
      </c>
      <c r="J265" s="48">
        <v>70</v>
      </c>
      <c r="K265" s="48" t="s">
        <v>4840</v>
      </c>
      <c r="L265" s="48" t="s">
        <v>4841</v>
      </c>
      <c r="M265" s="48"/>
      <c r="N265" s="48" t="s">
        <v>3433</v>
      </c>
      <c r="O265" s="48">
        <v>2464</v>
      </c>
      <c r="P265" s="48">
        <v>3500</v>
      </c>
      <c r="Q265" s="48">
        <v>2112</v>
      </c>
      <c r="R265" s="48" t="s">
        <v>4842</v>
      </c>
      <c r="S265" s="51">
        <v>43417</v>
      </c>
      <c r="T265" s="51" t="s">
        <v>3435</v>
      </c>
      <c r="U265" s="48" t="s">
        <v>3436</v>
      </c>
      <c r="V265" s="48"/>
      <c r="W265" s="48" t="s">
        <v>1711</v>
      </c>
      <c r="X265" s="50" t="s">
        <v>4663</v>
      </c>
    </row>
    <row r="266" spans="1:24" x14ac:dyDescent="0.25">
      <c r="A266" s="48">
        <f t="shared" si="4"/>
        <v>265</v>
      </c>
      <c r="B266" s="48" t="s">
        <v>1691</v>
      </c>
      <c r="C266" s="53" t="s">
        <v>4843</v>
      </c>
      <c r="D266" s="53" t="s">
        <v>4844</v>
      </c>
      <c r="E266" s="50" t="s">
        <v>3601</v>
      </c>
      <c r="F266" s="50" t="s">
        <v>3607</v>
      </c>
      <c r="G266" s="48">
        <v>1</v>
      </c>
      <c r="H266" s="48">
        <v>2002</v>
      </c>
      <c r="I266" s="48" t="s">
        <v>3495</v>
      </c>
      <c r="J266" s="48">
        <v>70</v>
      </c>
      <c r="K266" s="48" t="s">
        <v>4845</v>
      </c>
      <c r="L266" s="59" t="s">
        <v>4846</v>
      </c>
      <c r="M266" s="48"/>
      <c r="N266" s="48" t="s">
        <v>4032</v>
      </c>
      <c r="O266" s="48">
        <v>2300</v>
      </c>
      <c r="P266" s="48">
        <v>2900</v>
      </c>
      <c r="Q266" s="48">
        <v>1663</v>
      </c>
      <c r="R266" s="48" t="s">
        <v>4847</v>
      </c>
      <c r="S266" s="51">
        <v>43417</v>
      </c>
      <c r="T266" s="51" t="s">
        <v>3435</v>
      </c>
      <c r="U266" s="48" t="s">
        <v>3436</v>
      </c>
      <c r="V266" s="48"/>
      <c r="W266" s="48" t="s">
        <v>1691</v>
      </c>
      <c r="X266" s="50" t="s">
        <v>4663</v>
      </c>
    </row>
    <row r="267" spans="1:24" x14ac:dyDescent="0.25">
      <c r="A267" s="48">
        <f t="shared" si="4"/>
        <v>266</v>
      </c>
      <c r="B267" s="48" t="s">
        <v>1685</v>
      </c>
      <c r="C267" s="48" t="s">
        <v>4848</v>
      </c>
      <c r="D267" s="48" t="s">
        <v>4849</v>
      </c>
      <c r="E267" s="50" t="s">
        <v>4690</v>
      </c>
      <c r="F267" s="50" t="s">
        <v>3494</v>
      </c>
      <c r="G267" s="48" t="s">
        <v>4660</v>
      </c>
      <c r="H267" s="48">
        <v>1994</v>
      </c>
      <c r="I267" s="48" t="s">
        <v>3430</v>
      </c>
      <c r="J267" s="48">
        <v>220</v>
      </c>
      <c r="K267" s="48" t="s">
        <v>4850</v>
      </c>
      <c r="L267" s="48"/>
      <c r="M267" s="48"/>
      <c r="N267" s="48" t="s">
        <v>3510</v>
      </c>
      <c r="O267" s="48">
        <v>10850</v>
      </c>
      <c r="P267" s="48">
        <v>15305</v>
      </c>
      <c r="Q267" s="48">
        <v>7500</v>
      </c>
      <c r="R267" s="48" t="s">
        <v>4851</v>
      </c>
      <c r="S267" s="51">
        <v>43417</v>
      </c>
      <c r="T267" s="51" t="s">
        <v>3435</v>
      </c>
      <c r="U267" s="48" t="s">
        <v>3436</v>
      </c>
      <c r="V267" s="48"/>
      <c r="W267" s="48" t="s">
        <v>1685</v>
      </c>
      <c r="X267" s="50" t="s">
        <v>4663</v>
      </c>
    </row>
    <row r="268" spans="1:24" x14ac:dyDescent="0.25">
      <c r="A268" s="48">
        <f t="shared" si="4"/>
        <v>267</v>
      </c>
      <c r="B268" s="48" t="s">
        <v>4852</v>
      </c>
      <c r="C268" s="61" t="s">
        <v>4853</v>
      </c>
      <c r="D268" s="61"/>
      <c r="E268" s="69" t="s">
        <v>3475</v>
      </c>
      <c r="F268" s="50" t="s">
        <v>3469</v>
      </c>
      <c r="G268" s="48" t="s">
        <v>4660</v>
      </c>
      <c r="H268" s="55">
        <v>2011</v>
      </c>
      <c r="I268" s="48" t="s">
        <v>3430</v>
      </c>
      <c r="J268" s="48">
        <v>200</v>
      </c>
      <c r="K268" s="48" t="s">
        <v>4854</v>
      </c>
      <c r="L268" s="48" t="s">
        <v>4855</v>
      </c>
      <c r="M268" s="48"/>
      <c r="N268" s="48" t="s">
        <v>3510</v>
      </c>
      <c r="O268" s="48">
        <v>11150</v>
      </c>
      <c r="P268" s="48">
        <v>18000</v>
      </c>
      <c r="Q268" s="48">
        <v>6350</v>
      </c>
      <c r="R268" s="48" t="s">
        <v>4856</v>
      </c>
      <c r="S268" s="51">
        <v>43445</v>
      </c>
      <c r="T268" s="51" t="s">
        <v>3558</v>
      </c>
      <c r="U268" s="48" t="s">
        <v>3559</v>
      </c>
      <c r="V268" s="48"/>
      <c r="W268" s="48" t="s">
        <v>4852</v>
      </c>
      <c r="X268" s="50" t="s">
        <v>4663</v>
      </c>
    </row>
    <row r="269" spans="1:24" x14ac:dyDescent="0.25">
      <c r="A269" s="48">
        <f t="shared" si="4"/>
        <v>268</v>
      </c>
      <c r="B269" s="48" t="s">
        <v>4857</v>
      </c>
      <c r="C269" s="61" t="s">
        <v>4858</v>
      </c>
      <c r="D269" s="61"/>
      <c r="E269" s="69" t="s">
        <v>3487</v>
      </c>
      <c r="F269" s="50" t="s">
        <v>3488</v>
      </c>
      <c r="G269" s="48" t="s">
        <v>4660</v>
      </c>
      <c r="H269" s="55">
        <v>2012</v>
      </c>
      <c r="I269" s="48" t="s">
        <v>3430</v>
      </c>
      <c r="J269" s="48">
        <v>200</v>
      </c>
      <c r="K269" s="48" t="s">
        <v>4859</v>
      </c>
      <c r="L269" s="48"/>
      <c r="M269" s="48"/>
      <c r="N269" s="48" t="s">
        <v>3477</v>
      </c>
      <c r="O269" s="48">
        <v>11150</v>
      </c>
      <c r="P269" s="48">
        <v>18200</v>
      </c>
      <c r="Q269" s="48">
        <v>8200</v>
      </c>
      <c r="R269" s="48" t="s">
        <v>4860</v>
      </c>
      <c r="S269" s="51">
        <v>43445</v>
      </c>
      <c r="T269" s="51" t="s">
        <v>3558</v>
      </c>
      <c r="U269" s="48" t="s">
        <v>3559</v>
      </c>
      <c r="V269" s="48"/>
      <c r="W269" s="48" t="s">
        <v>4857</v>
      </c>
      <c r="X269" s="50" t="s">
        <v>4663</v>
      </c>
    </row>
    <row r="270" spans="1:24" x14ac:dyDescent="0.25">
      <c r="A270" s="48">
        <f t="shared" si="4"/>
        <v>269</v>
      </c>
      <c r="B270" s="48" t="s">
        <v>4861</v>
      </c>
      <c r="C270" s="55" t="s">
        <v>4862</v>
      </c>
      <c r="D270" s="55" t="s">
        <v>4863</v>
      </c>
      <c r="E270" s="56" t="s">
        <v>4864</v>
      </c>
      <c r="F270" s="50" t="s">
        <v>3759</v>
      </c>
      <c r="G270" s="48" t="s">
        <v>4660</v>
      </c>
      <c r="H270" s="55">
        <v>1998</v>
      </c>
      <c r="I270" s="48" t="s">
        <v>3495</v>
      </c>
      <c r="J270" s="48">
        <v>170</v>
      </c>
      <c r="K270" s="48" t="s">
        <v>4865</v>
      </c>
      <c r="L270" s="48"/>
      <c r="M270" s="48"/>
      <c r="N270" s="48" t="s">
        <v>3510</v>
      </c>
      <c r="O270" s="48">
        <v>5996</v>
      </c>
      <c r="P270" s="48">
        <v>11500</v>
      </c>
      <c r="Q270" s="48">
        <v>11500</v>
      </c>
      <c r="R270" s="48" t="s">
        <v>4866</v>
      </c>
      <c r="S270" s="51">
        <v>43445</v>
      </c>
      <c r="T270" s="51" t="s">
        <v>3558</v>
      </c>
      <c r="U270" s="48" t="s">
        <v>3559</v>
      </c>
      <c r="V270" s="48"/>
      <c r="W270" s="48" t="s">
        <v>4861</v>
      </c>
      <c r="X270" s="50" t="s">
        <v>4663</v>
      </c>
    </row>
    <row r="271" spans="1:24" x14ac:dyDescent="0.25">
      <c r="A271" s="48">
        <f t="shared" si="4"/>
        <v>270</v>
      </c>
      <c r="B271" s="49" t="s">
        <v>4867</v>
      </c>
      <c r="C271" s="48" t="s">
        <v>4868</v>
      </c>
      <c r="D271" s="48"/>
      <c r="E271" s="50" t="s">
        <v>3879</v>
      </c>
      <c r="F271" s="50" t="s">
        <v>3591</v>
      </c>
      <c r="G271" s="48">
        <v>4</v>
      </c>
      <c r="H271" s="48">
        <v>2018</v>
      </c>
      <c r="I271" s="48" t="s">
        <v>3430</v>
      </c>
      <c r="J271" s="48"/>
      <c r="K271" s="48" t="s">
        <v>4869</v>
      </c>
      <c r="L271" s="48"/>
      <c r="M271" s="48" t="s">
        <v>4870</v>
      </c>
      <c r="N271" s="48"/>
      <c r="O271" s="48">
        <v>4400</v>
      </c>
      <c r="P271" s="48">
        <v>8135</v>
      </c>
      <c r="Q271" s="48"/>
      <c r="R271" s="48" t="s">
        <v>4871</v>
      </c>
      <c r="S271" s="51">
        <v>43320</v>
      </c>
      <c r="T271" s="51" t="s">
        <v>3435</v>
      </c>
      <c r="U271" s="48" t="s">
        <v>3436</v>
      </c>
      <c r="V271" s="48"/>
      <c r="W271" s="49" t="s">
        <v>4867</v>
      </c>
      <c r="X271" s="50" t="s">
        <v>4663</v>
      </c>
    </row>
    <row r="272" spans="1:24" x14ac:dyDescent="0.25">
      <c r="A272" s="48">
        <f t="shared" si="4"/>
        <v>271</v>
      </c>
      <c r="B272" s="48" t="s">
        <v>1864</v>
      </c>
      <c r="C272" s="48" t="s">
        <v>4872</v>
      </c>
      <c r="D272" s="48"/>
      <c r="E272" s="50" t="s">
        <v>4873</v>
      </c>
      <c r="F272" s="50" t="s">
        <v>3494</v>
      </c>
      <c r="G272" s="48" t="s">
        <v>4660</v>
      </c>
      <c r="H272" s="48">
        <v>1989</v>
      </c>
      <c r="I272" s="48" t="s">
        <v>3720</v>
      </c>
      <c r="J272" s="48">
        <v>170</v>
      </c>
      <c r="K272" s="48" t="s">
        <v>4874</v>
      </c>
      <c r="L272" s="48" t="s">
        <v>4875</v>
      </c>
      <c r="M272" s="48"/>
      <c r="N272" s="48" t="s">
        <v>3819</v>
      </c>
      <c r="O272" s="48">
        <v>6000</v>
      </c>
      <c r="P272" s="48">
        <v>8000</v>
      </c>
      <c r="Q272" s="48">
        <v>5800</v>
      </c>
      <c r="R272" s="48" t="s">
        <v>4876</v>
      </c>
      <c r="S272" s="51">
        <v>38394</v>
      </c>
      <c r="T272" s="51" t="s">
        <v>3805</v>
      </c>
      <c r="U272" s="48" t="s">
        <v>3436</v>
      </c>
      <c r="V272" s="48"/>
      <c r="W272" s="48" t="s">
        <v>1864</v>
      </c>
      <c r="X272" s="50" t="s">
        <v>4663</v>
      </c>
    </row>
    <row r="273" spans="1:24" x14ac:dyDescent="0.25">
      <c r="A273" s="48">
        <f t="shared" si="4"/>
        <v>272</v>
      </c>
      <c r="B273" s="48" t="s">
        <v>4877</v>
      </c>
      <c r="C273" s="55" t="s">
        <v>4878</v>
      </c>
      <c r="D273" s="55" t="s">
        <v>4879</v>
      </c>
      <c r="E273" s="50" t="s">
        <v>3890</v>
      </c>
      <c r="F273" s="50" t="s">
        <v>3591</v>
      </c>
      <c r="G273" s="48">
        <v>4</v>
      </c>
      <c r="H273" s="48">
        <v>2013</v>
      </c>
      <c r="I273" s="48" t="s">
        <v>3430</v>
      </c>
      <c r="J273" s="48">
        <v>160</v>
      </c>
      <c r="K273" s="48" t="s">
        <v>4880</v>
      </c>
      <c r="L273" s="48"/>
      <c r="M273" s="48" t="s">
        <v>4881</v>
      </c>
      <c r="N273" s="48" t="s">
        <v>3433</v>
      </c>
      <c r="O273" s="48">
        <v>4400</v>
      </c>
      <c r="P273" s="48">
        <v>7600</v>
      </c>
      <c r="Q273" s="48"/>
      <c r="R273" s="48" t="s">
        <v>4882</v>
      </c>
      <c r="S273" s="51">
        <v>43384</v>
      </c>
      <c r="T273" s="51" t="s">
        <v>3435</v>
      </c>
      <c r="U273" s="48" t="s">
        <v>3436</v>
      </c>
      <c r="V273" s="48"/>
      <c r="W273" s="48" t="s">
        <v>4877</v>
      </c>
      <c r="X273" s="50" t="s">
        <v>4663</v>
      </c>
    </row>
    <row r="274" spans="1:24" x14ac:dyDescent="0.25">
      <c r="A274" s="48">
        <f t="shared" si="4"/>
        <v>273</v>
      </c>
      <c r="B274" s="48" t="s">
        <v>4883</v>
      </c>
      <c r="C274" s="48" t="s">
        <v>4884</v>
      </c>
      <c r="D274" s="48" t="s">
        <v>4885</v>
      </c>
      <c r="E274" s="50" t="s">
        <v>4309</v>
      </c>
      <c r="F274" s="50" t="s">
        <v>3591</v>
      </c>
      <c r="G274" s="48">
        <v>4</v>
      </c>
      <c r="H274" s="48">
        <v>2013</v>
      </c>
      <c r="I274" s="48" t="s">
        <v>3430</v>
      </c>
      <c r="J274" s="48">
        <v>160</v>
      </c>
      <c r="K274" s="48" t="s">
        <v>4886</v>
      </c>
      <c r="L274" s="48"/>
      <c r="M274" s="48" t="s">
        <v>4887</v>
      </c>
      <c r="N274" s="48" t="s">
        <v>3433</v>
      </c>
      <c r="O274" s="48">
        <v>4400</v>
      </c>
      <c r="P274" s="48">
        <v>9425</v>
      </c>
      <c r="Q274" s="48"/>
      <c r="R274" s="48" t="s">
        <v>4888</v>
      </c>
      <c r="S274" s="51">
        <v>43384</v>
      </c>
      <c r="T274" s="51" t="s">
        <v>3435</v>
      </c>
      <c r="U274" s="48" t="s">
        <v>3436</v>
      </c>
      <c r="V274" s="48"/>
      <c r="W274" s="48" t="s">
        <v>4883</v>
      </c>
      <c r="X274" s="50" t="s">
        <v>4663</v>
      </c>
    </row>
    <row r="275" spans="1:24" x14ac:dyDescent="0.25">
      <c r="A275" s="48">
        <f t="shared" si="4"/>
        <v>274</v>
      </c>
      <c r="B275" s="48" t="s">
        <v>4889</v>
      </c>
      <c r="C275" s="48" t="s">
        <v>4890</v>
      </c>
      <c r="D275" s="48" t="s">
        <v>4891</v>
      </c>
      <c r="E275" s="50" t="s">
        <v>3921</v>
      </c>
      <c r="F275" s="50" t="s">
        <v>3591</v>
      </c>
      <c r="G275" s="48">
        <v>4</v>
      </c>
      <c r="H275" s="48">
        <v>2013</v>
      </c>
      <c r="I275" s="48" t="s">
        <v>3430</v>
      </c>
      <c r="J275" s="48">
        <v>310</v>
      </c>
      <c r="K275" s="48" t="s">
        <v>4892</v>
      </c>
      <c r="L275" s="48"/>
      <c r="M275" s="48" t="s">
        <v>4893</v>
      </c>
      <c r="N275" s="48" t="s">
        <v>3433</v>
      </c>
      <c r="O275" s="48">
        <v>2999</v>
      </c>
      <c r="P275" s="48">
        <v>16229</v>
      </c>
      <c r="Q275" s="48"/>
      <c r="R275" s="48" t="s">
        <v>4894</v>
      </c>
      <c r="S275" s="51">
        <v>43384</v>
      </c>
      <c r="T275" s="51" t="s">
        <v>3435</v>
      </c>
      <c r="U275" s="48" t="s">
        <v>3436</v>
      </c>
      <c r="V275" s="48"/>
      <c r="W275" s="48" t="s">
        <v>4889</v>
      </c>
      <c r="X275" s="50" t="s">
        <v>4663</v>
      </c>
    </row>
    <row r="276" spans="1:24" x14ac:dyDescent="0.25">
      <c r="A276" s="48">
        <f t="shared" si="4"/>
        <v>275</v>
      </c>
      <c r="B276" s="48" t="s">
        <v>1616</v>
      </c>
      <c r="C276" s="48" t="s">
        <v>1619</v>
      </c>
      <c r="D276" s="48"/>
      <c r="E276" s="50" t="s">
        <v>4895</v>
      </c>
      <c r="F276" s="50" t="s">
        <v>3446</v>
      </c>
      <c r="G276" s="48" t="s">
        <v>4660</v>
      </c>
      <c r="H276" s="48">
        <v>1992</v>
      </c>
      <c r="I276" s="48" t="s">
        <v>1619</v>
      </c>
      <c r="J276" s="48" t="s">
        <v>3448</v>
      </c>
      <c r="K276" s="48" t="s">
        <v>3448</v>
      </c>
      <c r="L276" s="48" t="s">
        <v>3448</v>
      </c>
      <c r="M276" s="48"/>
      <c r="N276" s="48" t="s">
        <v>3448</v>
      </c>
      <c r="O276" s="48" t="s">
        <v>3448</v>
      </c>
      <c r="P276" s="48" t="s">
        <v>3448</v>
      </c>
      <c r="Q276" s="48" t="s">
        <v>3448</v>
      </c>
      <c r="R276" s="48" t="s">
        <v>3448</v>
      </c>
      <c r="S276" s="51"/>
      <c r="T276" s="51"/>
      <c r="U276" s="48" t="s">
        <v>3436</v>
      </c>
      <c r="V276" s="48"/>
      <c r="W276" s="48" t="s">
        <v>1616</v>
      </c>
      <c r="X276" s="50" t="s">
        <v>4663</v>
      </c>
    </row>
    <row r="277" spans="1:24" x14ac:dyDescent="0.25">
      <c r="A277" s="48">
        <f t="shared" si="4"/>
        <v>276</v>
      </c>
      <c r="B277" s="48" t="s">
        <v>402</v>
      </c>
      <c r="C277" s="48" t="s">
        <v>4896</v>
      </c>
      <c r="D277" s="48" t="s">
        <v>4897</v>
      </c>
      <c r="E277" s="50" t="s">
        <v>3562</v>
      </c>
      <c r="F277" s="50" t="s">
        <v>3563</v>
      </c>
      <c r="G277" s="48">
        <v>5</v>
      </c>
      <c r="H277" s="48">
        <v>1988</v>
      </c>
      <c r="I277" s="48"/>
      <c r="J277" s="48">
        <v>70</v>
      </c>
      <c r="K277" s="48" t="s">
        <v>4898</v>
      </c>
      <c r="L277" s="48"/>
      <c r="M277" s="48">
        <v>3017329</v>
      </c>
      <c r="N277" s="48" t="s">
        <v>3541</v>
      </c>
      <c r="O277" s="48">
        <v>4150</v>
      </c>
      <c r="P277" s="48">
        <v>2610</v>
      </c>
      <c r="Q277" s="48"/>
      <c r="R277" s="48" t="s">
        <v>4899</v>
      </c>
      <c r="S277" s="51">
        <v>43474</v>
      </c>
      <c r="T277" s="51" t="s">
        <v>3435</v>
      </c>
      <c r="U277" s="48" t="s">
        <v>3436</v>
      </c>
      <c r="V277" s="48"/>
      <c r="W277" s="48" t="s">
        <v>402</v>
      </c>
      <c r="X277" s="50" t="s">
        <v>4900</v>
      </c>
    </row>
    <row r="278" spans="1:24" x14ac:dyDescent="0.25">
      <c r="A278" s="48">
        <f t="shared" si="4"/>
        <v>277</v>
      </c>
      <c r="B278" s="48" t="s">
        <v>411</v>
      </c>
      <c r="C278" s="48" t="s">
        <v>4901</v>
      </c>
      <c r="D278" s="48" t="s">
        <v>4902</v>
      </c>
      <c r="E278" s="50" t="s">
        <v>4903</v>
      </c>
      <c r="F278" s="50" t="s">
        <v>3446</v>
      </c>
      <c r="G278" s="48">
        <v>5</v>
      </c>
      <c r="H278" s="48">
        <v>1993</v>
      </c>
      <c r="I278" s="48" t="s">
        <v>1619</v>
      </c>
      <c r="J278" s="48"/>
      <c r="K278" s="48" t="s">
        <v>4904</v>
      </c>
      <c r="L278" s="48"/>
      <c r="M278" s="48"/>
      <c r="N278" s="48"/>
      <c r="O278" s="48"/>
      <c r="P278" s="48">
        <v>1700</v>
      </c>
      <c r="Q278" s="48"/>
      <c r="R278" s="48" t="s">
        <v>4905</v>
      </c>
      <c r="S278" s="51">
        <v>43474</v>
      </c>
      <c r="T278" s="51" t="s">
        <v>3435</v>
      </c>
      <c r="U278" s="48" t="s">
        <v>3436</v>
      </c>
      <c r="V278" s="48"/>
      <c r="W278" s="48" t="s">
        <v>411</v>
      </c>
      <c r="X278" s="50" t="s">
        <v>4900</v>
      </c>
    </row>
    <row r="279" spans="1:24" x14ac:dyDescent="0.25">
      <c r="A279" s="48">
        <f t="shared" si="4"/>
        <v>278</v>
      </c>
      <c r="B279" s="48" t="s">
        <v>4906</v>
      </c>
      <c r="C279" s="48" t="s">
        <v>4907</v>
      </c>
      <c r="D279" s="61" t="s">
        <v>4908</v>
      </c>
      <c r="E279" s="65" t="s">
        <v>4909</v>
      </c>
      <c r="F279" s="50" t="s">
        <v>3563</v>
      </c>
      <c r="G279" s="48">
        <v>5</v>
      </c>
      <c r="H279" s="61">
        <v>1995</v>
      </c>
      <c r="I279" s="48" t="s">
        <v>3430</v>
      </c>
      <c r="J279" s="48">
        <v>70</v>
      </c>
      <c r="K279" s="48" t="s">
        <v>4910</v>
      </c>
      <c r="L279" s="48"/>
      <c r="M279" s="48">
        <v>3004926</v>
      </c>
      <c r="N279" s="48" t="s">
        <v>3541</v>
      </c>
      <c r="O279" s="48">
        <v>4150</v>
      </c>
      <c r="P279" s="48">
        <v>2750</v>
      </c>
      <c r="Q279" s="48"/>
      <c r="R279" s="48" t="s">
        <v>4911</v>
      </c>
      <c r="S279" s="51">
        <v>43474</v>
      </c>
      <c r="T279" s="51" t="s">
        <v>3435</v>
      </c>
      <c r="U279" s="48" t="s">
        <v>3436</v>
      </c>
      <c r="V279" s="48"/>
      <c r="W279" s="48" t="s">
        <v>4906</v>
      </c>
      <c r="X279" s="50" t="s">
        <v>4900</v>
      </c>
    </row>
    <row r="280" spans="1:24" x14ac:dyDescent="0.25">
      <c r="A280" s="48">
        <f t="shared" si="4"/>
        <v>279</v>
      </c>
      <c r="B280" s="48" t="s">
        <v>398</v>
      </c>
      <c r="C280" s="48" t="s">
        <v>4912</v>
      </c>
      <c r="D280" s="66" t="s">
        <v>4913</v>
      </c>
      <c r="E280" s="67" t="s">
        <v>4914</v>
      </c>
      <c r="F280" s="50" t="s">
        <v>3563</v>
      </c>
      <c r="G280" s="48">
        <v>5</v>
      </c>
      <c r="H280" s="70">
        <v>1992</v>
      </c>
      <c r="I280" s="48" t="s">
        <v>3430</v>
      </c>
      <c r="J280" s="48">
        <v>40</v>
      </c>
      <c r="K280" s="48" t="s">
        <v>4915</v>
      </c>
      <c r="L280" s="48"/>
      <c r="M280" s="48">
        <v>1011540</v>
      </c>
      <c r="N280" s="48" t="s">
        <v>3541</v>
      </c>
      <c r="O280" s="48">
        <v>2080</v>
      </c>
      <c r="P280" s="48">
        <v>1700</v>
      </c>
      <c r="Q280" s="48"/>
      <c r="R280" s="48" t="s">
        <v>4916</v>
      </c>
      <c r="S280" s="51">
        <v>43474</v>
      </c>
      <c r="T280" s="51" t="s">
        <v>3435</v>
      </c>
      <c r="U280" s="48" t="s">
        <v>3436</v>
      </c>
      <c r="V280" s="48"/>
      <c r="W280" s="48" t="s">
        <v>398</v>
      </c>
      <c r="X280" s="50" t="s">
        <v>4900</v>
      </c>
    </row>
    <row r="281" spans="1:24" ht="31.5" x14ac:dyDescent="0.25">
      <c r="A281" s="48">
        <f t="shared" si="4"/>
        <v>280</v>
      </c>
      <c r="B281" s="48" t="s">
        <v>2023</v>
      </c>
      <c r="C281" s="48" t="s">
        <v>4917</v>
      </c>
      <c r="D281" s="48" t="s">
        <v>4918</v>
      </c>
      <c r="E281" s="50" t="s">
        <v>3533</v>
      </c>
      <c r="F281" s="50" t="s">
        <v>3429</v>
      </c>
      <c r="G281" s="48">
        <v>5</v>
      </c>
      <c r="H281" s="48">
        <v>2011</v>
      </c>
      <c r="I281" s="48" t="s">
        <v>3495</v>
      </c>
      <c r="J281" s="48">
        <v>70</v>
      </c>
      <c r="K281" s="48" t="s">
        <v>4919</v>
      </c>
      <c r="L281" s="48" t="s">
        <v>4920</v>
      </c>
      <c r="M281" s="48"/>
      <c r="N281" s="48" t="s">
        <v>3433</v>
      </c>
      <c r="O281" s="48">
        <v>2890</v>
      </c>
      <c r="P281" s="48">
        <v>3500</v>
      </c>
      <c r="Q281" s="48">
        <v>2133</v>
      </c>
      <c r="R281" s="48" t="s">
        <v>4921</v>
      </c>
      <c r="S281" s="51">
        <v>43414</v>
      </c>
      <c r="T281" s="51" t="s">
        <v>3435</v>
      </c>
      <c r="U281" s="48" t="s">
        <v>3436</v>
      </c>
      <c r="V281" s="48"/>
      <c r="W281" s="48" t="s">
        <v>2023</v>
      </c>
      <c r="X281" s="50" t="s">
        <v>4900</v>
      </c>
    </row>
    <row r="282" spans="1:24" x14ac:dyDescent="0.25">
      <c r="A282" s="48">
        <f t="shared" si="4"/>
        <v>281</v>
      </c>
      <c r="B282" s="48" t="s">
        <v>2085</v>
      </c>
      <c r="C282" s="48" t="s">
        <v>4922</v>
      </c>
      <c r="D282" s="48" t="s">
        <v>4923</v>
      </c>
      <c r="E282" s="50" t="s">
        <v>3835</v>
      </c>
      <c r="F282" s="50" t="s">
        <v>3488</v>
      </c>
      <c r="G282" s="48">
        <v>5</v>
      </c>
      <c r="H282" s="48">
        <v>1987</v>
      </c>
      <c r="I282" s="48" t="s">
        <v>3430</v>
      </c>
      <c r="J282" s="48">
        <v>350</v>
      </c>
      <c r="K282" s="48">
        <v>55110289101</v>
      </c>
      <c r="L282" s="48"/>
      <c r="M282" s="48"/>
      <c r="N282" s="48" t="s">
        <v>3819</v>
      </c>
      <c r="O282" s="48">
        <v>10850</v>
      </c>
      <c r="P282" s="48">
        <v>19150</v>
      </c>
      <c r="Q282" s="48">
        <v>9000</v>
      </c>
      <c r="R282" s="48" t="s">
        <v>4924</v>
      </c>
      <c r="S282" s="51">
        <v>43414</v>
      </c>
      <c r="T282" s="51" t="s">
        <v>3435</v>
      </c>
      <c r="U282" s="48" t="s">
        <v>3436</v>
      </c>
      <c r="V282" s="48"/>
      <c r="W282" s="48" t="s">
        <v>2085</v>
      </c>
      <c r="X282" s="50" t="s">
        <v>4900</v>
      </c>
    </row>
    <row r="283" spans="1:24" ht="31.5" x14ac:dyDescent="0.25">
      <c r="A283" s="48">
        <f t="shared" si="4"/>
        <v>282</v>
      </c>
      <c r="B283" s="48" t="s">
        <v>4925</v>
      </c>
      <c r="C283" s="53" t="s">
        <v>4926</v>
      </c>
      <c r="D283" s="53" t="s">
        <v>4927</v>
      </c>
      <c r="E283" s="54" t="s">
        <v>3613</v>
      </c>
      <c r="F283" s="50" t="s">
        <v>3429</v>
      </c>
      <c r="G283" s="48">
        <v>5</v>
      </c>
      <c r="H283" s="48">
        <v>2013</v>
      </c>
      <c r="I283" s="48" t="s">
        <v>3430</v>
      </c>
      <c r="J283" s="48">
        <v>105</v>
      </c>
      <c r="K283" s="48" t="s">
        <v>4928</v>
      </c>
      <c r="L283" s="48" t="s">
        <v>4929</v>
      </c>
      <c r="M283" s="48"/>
      <c r="N283" s="48" t="s">
        <v>3433</v>
      </c>
      <c r="O283" s="48">
        <v>4750</v>
      </c>
      <c r="P283" s="48">
        <v>8180</v>
      </c>
      <c r="Q283" s="48">
        <v>3530</v>
      </c>
      <c r="R283" s="48" t="s">
        <v>4930</v>
      </c>
      <c r="S283" s="51">
        <v>43414</v>
      </c>
      <c r="T283" s="51" t="s">
        <v>3435</v>
      </c>
      <c r="U283" s="48" t="s">
        <v>3436</v>
      </c>
      <c r="V283" s="48"/>
      <c r="W283" s="48" t="s">
        <v>4925</v>
      </c>
      <c r="X283" s="50" t="s">
        <v>4900</v>
      </c>
    </row>
    <row r="284" spans="1:24" x14ac:dyDescent="0.25">
      <c r="A284" s="48">
        <f t="shared" si="4"/>
        <v>283</v>
      </c>
      <c r="B284" s="48" t="s">
        <v>2063</v>
      </c>
      <c r="C284" s="48" t="s">
        <v>4931</v>
      </c>
      <c r="D284" s="48" t="s">
        <v>4932</v>
      </c>
      <c r="E284" s="50" t="s">
        <v>3601</v>
      </c>
      <c r="F284" s="50" t="s">
        <v>3607</v>
      </c>
      <c r="G284" s="48">
        <v>5</v>
      </c>
      <c r="H284" s="48">
        <v>2007</v>
      </c>
      <c r="I284" s="48" t="s">
        <v>3495</v>
      </c>
      <c r="J284" s="48">
        <v>70</v>
      </c>
      <c r="K284" s="48" t="s">
        <v>4933</v>
      </c>
      <c r="L284" s="48" t="s">
        <v>4934</v>
      </c>
      <c r="M284" s="48"/>
      <c r="N284" s="48" t="s">
        <v>3477</v>
      </c>
      <c r="O284" s="48">
        <v>2464</v>
      </c>
      <c r="P284" s="48">
        <v>3500</v>
      </c>
      <c r="Q284" s="48">
        <v>2113</v>
      </c>
      <c r="R284" s="48" t="s">
        <v>4935</v>
      </c>
      <c r="S284" s="51">
        <v>43414</v>
      </c>
      <c r="T284" s="51" t="s">
        <v>3435</v>
      </c>
      <c r="U284" s="48" t="s">
        <v>3436</v>
      </c>
      <c r="V284" s="48"/>
      <c r="W284" s="48" t="s">
        <v>2063</v>
      </c>
      <c r="X284" s="50" t="s">
        <v>4900</v>
      </c>
    </row>
    <row r="285" spans="1:24" x14ac:dyDescent="0.25">
      <c r="A285" s="48">
        <f t="shared" si="4"/>
        <v>284</v>
      </c>
      <c r="B285" s="48" t="s">
        <v>2091</v>
      </c>
      <c r="C285" s="55" t="s">
        <v>4936</v>
      </c>
      <c r="D285" s="55" t="s">
        <v>4937</v>
      </c>
      <c r="E285" s="56" t="s">
        <v>3507</v>
      </c>
      <c r="F285" s="50" t="s">
        <v>3488</v>
      </c>
      <c r="G285" s="48">
        <v>5</v>
      </c>
      <c r="H285" s="55">
        <v>1992</v>
      </c>
      <c r="I285" s="48" t="s">
        <v>3430</v>
      </c>
      <c r="J285" s="48">
        <v>350</v>
      </c>
      <c r="K285" s="48" t="s">
        <v>4938</v>
      </c>
      <c r="L285" s="48" t="s">
        <v>4939</v>
      </c>
      <c r="M285" s="48"/>
      <c r="N285" s="48" t="s">
        <v>3510</v>
      </c>
      <c r="O285" s="48">
        <v>10850</v>
      </c>
      <c r="P285" s="48">
        <v>19150</v>
      </c>
      <c r="Q285" s="48"/>
      <c r="R285" s="48" t="s">
        <v>4940</v>
      </c>
      <c r="S285" s="51">
        <v>43414</v>
      </c>
      <c r="T285" s="51" t="s">
        <v>3435</v>
      </c>
      <c r="U285" s="48" t="s">
        <v>3436</v>
      </c>
      <c r="V285" s="48"/>
      <c r="W285" s="48" t="s">
        <v>2091</v>
      </c>
      <c r="X285" s="50" t="s">
        <v>4900</v>
      </c>
    </row>
    <row r="286" spans="1:24" x14ac:dyDescent="0.25">
      <c r="A286" s="48">
        <f t="shared" si="4"/>
        <v>285</v>
      </c>
      <c r="B286" s="48" t="s">
        <v>4941</v>
      </c>
      <c r="C286" s="57" t="s">
        <v>4942</v>
      </c>
      <c r="D286" s="57" t="s">
        <v>4943</v>
      </c>
      <c r="E286" s="68" t="s">
        <v>3533</v>
      </c>
      <c r="F286" s="50" t="s">
        <v>3527</v>
      </c>
      <c r="G286" s="48">
        <v>5</v>
      </c>
      <c r="H286" s="48">
        <v>2006</v>
      </c>
      <c r="I286" s="48" t="s">
        <v>3495</v>
      </c>
      <c r="J286" s="48">
        <v>70</v>
      </c>
      <c r="K286" s="48" t="s">
        <v>4944</v>
      </c>
      <c r="L286" s="48"/>
      <c r="M286" s="48"/>
      <c r="N286" s="48" t="s">
        <v>3477</v>
      </c>
      <c r="O286" s="48">
        <v>2445</v>
      </c>
      <c r="P286" s="48">
        <v>3500</v>
      </c>
      <c r="Q286" s="48">
        <v>1850</v>
      </c>
      <c r="R286" s="48" t="s">
        <v>4945</v>
      </c>
      <c r="S286" s="51">
        <v>43414</v>
      </c>
      <c r="T286" s="51" t="s">
        <v>3435</v>
      </c>
      <c r="U286" s="48" t="s">
        <v>3436</v>
      </c>
      <c r="V286" s="48"/>
      <c r="W286" s="48" t="s">
        <v>4941</v>
      </c>
      <c r="X286" s="50" t="s">
        <v>4900</v>
      </c>
    </row>
    <row r="287" spans="1:24" ht="31.5" x14ac:dyDescent="0.25">
      <c r="A287" s="48">
        <f t="shared" si="4"/>
        <v>286</v>
      </c>
      <c r="B287" s="48" t="s">
        <v>2074</v>
      </c>
      <c r="C287" s="48" t="s">
        <v>4946</v>
      </c>
      <c r="D287" s="48" t="s">
        <v>4947</v>
      </c>
      <c r="E287" s="50" t="s">
        <v>3533</v>
      </c>
      <c r="F287" s="50" t="s">
        <v>3429</v>
      </c>
      <c r="G287" s="48">
        <v>5</v>
      </c>
      <c r="H287" s="48">
        <v>2005</v>
      </c>
      <c r="I287" s="48" t="s">
        <v>3495</v>
      </c>
      <c r="J287" s="48">
        <v>70</v>
      </c>
      <c r="K287" s="48" t="s">
        <v>4948</v>
      </c>
      <c r="L287" s="48" t="s">
        <v>4949</v>
      </c>
      <c r="M287" s="48"/>
      <c r="N287" s="48" t="s">
        <v>3433</v>
      </c>
      <c r="O287" s="48">
        <v>2890</v>
      </c>
      <c r="P287" s="48">
        <v>3500</v>
      </c>
      <c r="Q287" s="48">
        <v>2132</v>
      </c>
      <c r="R287" s="48" t="s">
        <v>4950</v>
      </c>
      <c r="S287" s="51">
        <v>43414</v>
      </c>
      <c r="T287" s="51" t="s">
        <v>3435</v>
      </c>
      <c r="U287" s="48" t="s">
        <v>3436</v>
      </c>
      <c r="V287" s="48"/>
      <c r="W287" s="48" t="s">
        <v>2074</v>
      </c>
      <c r="X287" s="50" t="s">
        <v>4900</v>
      </c>
    </row>
    <row r="288" spans="1:24" x14ac:dyDescent="0.25">
      <c r="A288" s="48">
        <f t="shared" si="4"/>
        <v>287</v>
      </c>
      <c r="B288" s="48" t="s">
        <v>4951</v>
      </c>
      <c r="C288" s="61" t="s">
        <v>4952</v>
      </c>
      <c r="D288" s="61" t="s">
        <v>4953</v>
      </c>
      <c r="E288" s="62" t="s">
        <v>3732</v>
      </c>
      <c r="F288" s="50" t="s">
        <v>3446</v>
      </c>
      <c r="G288" s="48">
        <v>5</v>
      </c>
      <c r="H288" s="63">
        <v>2011</v>
      </c>
      <c r="I288" s="48" t="s">
        <v>1619</v>
      </c>
      <c r="J288" s="48" t="s">
        <v>3448</v>
      </c>
      <c r="K288" s="48" t="s">
        <v>4954</v>
      </c>
      <c r="L288" s="48"/>
      <c r="M288" s="48"/>
      <c r="N288" s="48" t="s">
        <v>3541</v>
      </c>
      <c r="O288" s="48"/>
      <c r="P288" s="48" t="s">
        <v>3734</v>
      </c>
      <c r="Q288" s="48"/>
      <c r="R288" s="48" t="s">
        <v>4955</v>
      </c>
      <c r="S288" s="51">
        <v>43438</v>
      </c>
      <c r="T288" s="51" t="s">
        <v>3435</v>
      </c>
      <c r="U288" s="48" t="s">
        <v>3436</v>
      </c>
      <c r="V288" s="48"/>
      <c r="W288" s="48" t="s">
        <v>4951</v>
      </c>
      <c r="X288" s="50" t="s">
        <v>4900</v>
      </c>
    </row>
    <row r="289" spans="1:24" x14ac:dyDescent="0.25">
      <c r="A289" s="48">
        <f t="shared" si="4"/>
        <v>288</v>
      </c>
      <c r="B289" s="59" t="s">
        <v>4956</v>
      </c>
      <c r="C289" s="48" t="s">
        <v>4957</v>
      </c>
      <c r="D289" s="48"/>
      <c r="E289" s="50" t="s">
        <v>4958</v>
      </c>
      <c r="F289" s="50" t="s">
        <v>4201</v>
      </c>
      <c r="G289" s="48">
        <v>5</v>
      </c>
      <c r="H289" s="48">
        <v>2016</v>
      </c>
      <c r="I289" s="48" t="s">
        <v>3430</v>
      </c>
      <c r="J289" s="48" t="s">
        <v>3448</v>
      </c>
      <c r="K289" s="48" t="s">
        <v>4959</v>
      </c>
      <c r="L289" s="48" t="s">
        <v>3448</v>
      </c>
      <c r="M289" s="48"/>
      <c r="N289" s="48" t="s">
        <v>3556</v>
      </c>
      <c r="O289" s="48">
        <v>4750</v>
      </c>
      <c r="P289" s="48">
        <v>12000</v>
      </c>
      <c r="Q289" s="48">
        <v>6375</v>
      </c>
      <c r="R289" s="48" t="s">
        <v>4960</v>
      </c>
      <c r="S289" s="51">
        <v>42880</v>
      </c>
      <c r="T289" s="51" t="s">
        <v>3435</v>
      </c>
      <c r="U289" s="48" t="s">
        <v>3436</v>
      </c>
      <c r="V289" s="48"/>
      <c r="W289" s="59" t="s">
        <v>4956</v>
      </c>
      <c r="X289" s="50" t="s">
        <v>4900</v>
      </c>
    </row>
    <row r="290" spans="1:24" ht="31.5" x14ac:dyDescent="0.25">
      <c r="A290" s="48">
        <f t="shared" si="4"/>
        <v>289</v>
      </c>
      <c r="B290" s="59" t="s">
        <v>4961</v>
      </c>
      <c r="C290" s="48" t="s">
        <v>4962</v>
      </c>
      <c r="D290" s="48"/>
      <c r="E290" s="50" t="s">
        <v>4963</v>
      </c>
      <c r="F290" s="50" t="s">
        <v>3429</v>
      </c>
      <c r="G290" s="48">
        <v>5</v>
      </c>
      <c r="H290" s="48">
        <v>2017</v>
      </c>
      <c r="I290" s="48" t="s">
        <v>3430</v>
      </c>
      <c r="J290" s="48" t="s">
        <v>3448</v>
      </c>
      <c r="K290" s="48" t="s">
        <v>4964</v>
      </c>
      <c r="L290" s="48" t="s">
        <v>4965</v>
      </c>
      <c r="M290" s="48"/>
      <c r="N290" s="48" t="s">
        <v>3433</v>
      </c>
      <c r="O290" s="48">
        <v>2299</v>
      </c>
      <c r="P290" s="48">
        <v>3500</v>
      </c>
      <c r="Q290" s="48">
        <v>2014</v>
      </c>
      <c r="R290" s="48" t="s">
        <v>4966</v>
      </c>
      <c r="S290" s="51">
        <v>42979</v>
      </c>
      <c r="T290" s="51" t="s">
        <v>3435</v>
      </c>
      <c r="U290" s="48" t="s">
        <v>3436</v>
      </c>
      <c r="V290" s="48"/>
      <c r="W290" s="59" t="s">
        <v>4961</v>
      </c>
      <c r="X290" s="50" t="s">
        <v>4900</v>
      </c>
    </row>
    <row r="291" spans="1:24" ht="31.5" x14ac:dyDescent="0.25">
      <c r="A291" s="48">
        <f t="shared" si="4"/>
        <v>290</v>
      </c>
      <c r="B291" s="59" t="s">
        <v>4967</v>
      </c>
      <c r="C291" s="48" t="s">
        <v>4968</v>
      </c>
      <c r="D291" s="48"/>
      <c r="E291" s="50" t="s">
        <v>4963</v>
      </c>
      <c r="F291" s="50" t="s">
        <v>3429</v>
      </c>
      <c r="G291" s="48">
        <v>5</v>
      </c>
      <c r="H291" s="48">
        <v>2017</v>
      </c>
      <c r="I291" s="48" t="s">
        <v>3430</v>
      </c>
      <c r="J291" s="48" t="s">
        <v>3448</v>
      </c>
      <c r="K291" s="48" t="s">
        <v>4969</v>
      </c>
      <c r="L291" s="48" t="s">
        <v>4970</v>
      </c>
      <c r="M291" s="48"/>
      <c r="N291" s="48" t="s">
        <v>3433</v>
      </c>
      <c r="O291" s="48">
        <v>2299</v>
      </c>
      <c r="P291" s="48">
        <v>3500</v>
      </c>
      <c r="Q291" s="48">
        <v>2014</v>
      </c>
      <c r="R291" s="48" t="s">
        <v>4971</v>
      </c>
      <c r="S291" s="51">
        <v>42979</v>
      </c>
      <c r="T291" s="51" t="s">
        <v>3435</v>
      </c>
      <c r="U291" s="48" t="s">
        <v>3436</v>
      </c>
      <c r="V291" s="48"/>
      <c r="W291" s="59" t="s">
        <v>4967</v>
      </c>
      <c r="X291" s="50" t="s">
        <v>4900</v>
      </c>
    </row>
    <row r="292" spans="1:24" x14ac:dyDescent="0.25">
      <c r="A292" s="48">
        <f t="shared" si="4"/>
        <v>291</v>
      </c>
      <c r="B292" s="48" t="s">
        <v>4972</v>
      </c>
      <c r="C292" s="53" t="s">
        <v>4973</v>
      </c>
      <c r="D292" s="53" t="s">
        <v>4974</v>
      </c>
      <c r="E292" s="54" t="s">
        <v>4013</v>
      </c>
      <c r="F292" s="50" t="s">
        <v>3469</v>
      </c>
      <c r="G292" s="53">
        <v>5</v>
      </c>
      <c r="H292" s="55">
        <v>2013</v>
      </c>
      <c r="I292" s="48" t="s">
        <v>3430</v>
      </c>
      <c r="J292" s="48">
        <v>200</v>
      </c>
      <c r="K292" s="48" t="s">
        <v>4975</v>
      </c>
      <c r="L292" s="48"/>
      <c r="M292" s="48"/>
      <c r="N292" s="48" t="s">
        <v>3433</v>
      </c>
      <c r="O292" s="48">
        <v>11150</v>
      </c>
      <c r="P292" s="48">
        <v>18000</v>
      </c>
      <c r="Q292" s="48">
        <v>17925</v>
      </c>
      <c r="R292" s="48" t="s">
        <v>4976</v>
      </c>
      <c r="S292" s="51">
        <v>43414</v>
      </c>
      <c r="T292" s="51" t="s">
        <v>3435</v>
      </c>
      <c r="U292" s="48" t="s">
        <v>3436</v>
      </c>
      <c r="V292" s="48"/>
      <c r="W292" s="48" t="s">
        <v>4972</v>
      </c>
      <c r="X292" s="50" t="s">
        <v>4900</v>
      </c>
    </row>
    <row r="293" spans="1:24" ht="31.5" x14ac:dyDescent="0.25">
      <c r="A293" s="48">
        <f t="shared" si="4"/>
        <v>292</v>
      </c>
      <c r="B293" s="48" t="s">
        <v>2069</v>
      </c>
      <c r="C293" s="48" t="s">
        <v>4977</v>
      </c>
      <c r="D293" s="48" t="s">
        <v>4978</v>
      </c>
      <c r="E293" s="50" t="s">
        <v>4075</v>
      </c>
      <c r="F293" s="50" t="s">
        <v>3429</v>
      </c>
      <c r="G293" s="48">
        <v>5</v>
      </c>
      <c r="H293" s="48">
        <v>2007</v>
      </c>
      <c r="I293" s="48" t="s">
        <v>3495</v>
      </c>
      <c r="J293" s="48">
        <v>70</v>
      </c>
      <c r="K293" s="48" t="s">
        <v>4979</v>
      </c>
      <c r="L293" s="48" t="s">
        <v>4980</v>
      </c>
      <c r="M293" s="48"/>
      <c r="N293" s="48" t="s">
        <v>3433</v>
      </c>
      <c r="O293" s="48">
        <v>2464</v>
      </c>
      <c r="P293" s="48">
        <v>3500</v>
      </c>
      <c r="Q293" s="48">
        <v>2113</v>
      </c>
      <c r="R293" s="48" t="s">
        <v>4981</v>
      </c>
      <c r="S293" s="51">
        <v>43414</v>
      </c>
      <c r="T293" s="51" t="s">
        <v>3435</v>
      </c>
      <c r="U293" s="48" t="s">
        <v>3436</v>
      </c>
      <c r="V293" s="48"/>
      <c r="W293" s="48" t="s">
        <v>2069</v>
      </c>
      <c r="X293" s="50" t="s">
        <v>4900</v>
      </c>
    </row>
    <row r="294" spans="1:24" ht="31.5" x14ac:dyDescent="0.25">
      <c r="A294" s="48">
        <f t="shared" si="4"/>
        <v>293</v>
      </c>
      <c r="B294" s="48" t="s">
        <v>4982</v>
      </c>
      <c r="C294" s="61" t="s">
        <v>4983</v>
      </c>
      <c r="D294" s="61" t="s">
        <v>4984</v>
      </c>
      <c r="E294" s="65" t="s">
        <v>4140</v>
      </c>
      <c r="F294" s="50" t="s">
        <v>3429</v>
      </c>
      <c r="G294" s="61" t="s">
        <v>4985</v>
      </c>
      <c r="H294" s="61">
        <v>1985</v>
      </c>
      <c r="I294" s="48" t="s">
        <v>3720</v>
      </c>
      <c r="J294" s="48">
        <v>320</v>
      </c>
      <c r="K294" s="48">
        <v>635192</v>
      </c>
      <c r="L294" s="48"/>
      <c r="M294" s="48"/>
      <c r="N294" s="48" t="s">
        <v>3433</v>
      </c>
      <c r="O294" s="48">
        <v>6000</v>
      </c>
      <c r="P294" s="48">
        <v>8500</v>
      </c>
      <c r="Q294" s="48">
        <v>4500</v>
      </c>
      <c r="R294" s="48" t="s">
        <v>4986</v>
      </c>
      <c r="S294" s="51">
        <v>43414</v>
      </c>
      <c r="T294" s="51" t="s">
        <v>3435</v>
      </c>
      <c r="U294" s="48" t="s">
        <v>3436</v>
      </c>
      <c r="V294" s="48"/>
      <c r="W294" s="48" t="s">
        <v>4982</v>
      </c>
      <c r="X294" s="50" t="s">
        <v>4900</v>
      </c>
    </row>
    <row r="295" spans="1:24" x14ac:dyDescent="0.25">
      <c r="A295" s="48">
        <f t="shared" si="4"/>
        <v>294</v>
      </c>
      <c r="B295" s="48" t="s">
        <v>2043</v>
      </c>
      <c r="C295" s="48" t="s">
        <v>4987</v>
      </c>
      <c r="D295" s="48" t="s">
        <v>4988</v>
      </c>
      <c r="E295" s="50" t="s">
        <v>3501</v>
      </c>
      <c r="F295" s="50" t="s">
        <v>3665</v>
      </c>
      <c r="G295" s="48">
        <v>5</v>
      </c>
      <c r="H295" s="48">
        <v>2011</v>
      </c>
      <c r="I295" s="48" t="s">
        <v>3430</v>
      </c>
      <c r="J295" s="48">
        <v>105</v>
      </c>
      <c r="K295" s="48" t="s">
        <v>4989</v>
      </c>
      <c r="L295" s="48" t="s">
        <v>4990</v>
      </c>
      <c r="M295" s="48"/>
      <c r="N295" s="48" t="s">
        <v>3433</v>
      </c>
      <c r="O295" s="48">
        <v>4750</v>
      </c>
      <c r="P295" s="48">
        <v>8180</v>
      </c>
      <c r="Q295" s="48">
        <v>3530</v>
      </c>
      <c r="R295" s="48" t="s">
        <v>4991</v>
      </c>
      <c r="S295" s="51">
        <v>43417</v>
      </c>
      <c r="T295" s="51" t="s">
        <v>3435</v>
      </c>
      <c r="U295" s="48" t="s">
        <v>3436</v>
      </c>
      <c r="V295" s="48"/>
      <c r="W295" s="48" t="s">
        <v>2043</v>
      </c>
      <c r="X295" s="50" t="s">
        <v>4900</v>
      </c>
    </row>
    <row r="296" spans="1:24" ht="31.5" x14ac:dyDescent="0.25">
      <c r="A296" s="48">
        <f t="shared" si="4"/>
        <v>295</v>
      </c>
      <c r="B296" s="48" t="s">
        <v>2048</v>
      </c>
      <c r="C296" s="48" t="s">
        <v>4992</v>
      </c>
      <c r="D296" s="48" t="s">
        <v>4993</v>
      </c>
      <c r="E296" s="50" t="s">
        <v>4994</v>
      </c>
      <c r="F296" s="50" t="s">
        <v>3429</v>
      </c>
      <c r="G296" s="48">
        <v>5</v>
      </c>
      <c r="H296" s="48">
        <v>2011</v>
      </c>
      <c r="I296" s="48" t="s">
        <v>3430</v>
      </c>
      <c r="J296" s="48">
        <v>105</v>
      </c>
      <c r="K296" s="48" t="s">
        <v>4995</v>
      </c>
      <c r="L296" s="48" t="s">
        <v>4996</v>
      </c>
      <c r="M296" s="48"/>
      <c r="N296" s="48" t="s">
        <v>3433</v>
      </c>
      <c r="O296" s="48">
        <v>4750</v>
      </c>
      <c r="P296" s="48">
        <v>8180</v>
      </c>
      <c r="Q296" s="48">
        <v>3530</v>
      </c>
      <c r="R296" s="48" t="s">
        <v>4997</v>
      </c>
      <c r="S296" s="51">
        <v>43417</v>
      </c>
      <c r="T296" s="51" t="s">
        <v>3435</v>
      </c>
      <c r="U296" s="48" t="s">
        <v>3436</v>
      </c>
      <c r="V296" s="48"/>
      <c r="W296" s="48" t="s">
        <v>2048</v>
      </c>
      <c r="X296" s="50" t="s">
        <v>4900</v>
      </c>
    </row>
    <row r="297" spans="1:24" ht="31.5" x14ac:dyDescent="0.25">
      <c r="A297" s="48">
        <f t="shared" si="4"/>
        <v>296</v>
      </c>
      <c r="B297" s="48" t="s">
        <v>2028</v>
      </c>
      <c r="C297" s="48" t="s">
        <v>4998</v>
      </c>
      <c r="D297" s="48" t="s">
        <v>4999</v>
      </c>
      <c r="E297" s="50" t="s">
        <v>3533</v>
      </c>
      <c r="F297" s="50" t="s">
        <v>3429</v>
      </c>
      <c r="G297" s="48">
        <v>5</v>
      </c>
      <c r="H297" s="48">
        <v>2011</v>
      </c>
      <c r="I297" s="48" t="s">
        <v>3495</v>
      </c>
      <c r="J297" s="48">
        <v>70</v>
      </c>
      <c r="K297" s="48" t="s">
        <v>5000</v>
      </c>
      <c r="L297" s="48" t="s">
        <v>5001</v>
      </c>
      <c r="M297" s="48"/>
      <c r="N297" s="48" t="s">
        <v>3433</v>
      </c>
      <c r="O297" s="48">
        <v>2890</v>
      </c>
      <c r="P297" s="48">
        <v>3500</v>
      </c>
      <c r="Q297" s="48">
        <v>2132</v>
      </c>
      <c r="R297" s="48" t="s">
        <v>5002</v>
      </c>
      <c r="S297" s="51">
        <v>43417</v>
      </c>
      <c r="T297" s="51" t="s">
        <v>3435</v>
      </c>
      <c r="U297" s="48" t="s">
        <v>3436</v>
      </c>
      <c r="V297" s="48"/>
      <c r="W297" s="48" t="s">
        <v>2028</v>
      </c>
      <c r="X297" s="50" t="s">
        <v>4900</v>
      </c>
    </row>
    <row r="298" spans="1:24" ht="31.5" x14ac:dyDescent="0.25">
      <c r="A298" s="48">
        <f t="shared" si="4"/>
        <v>297</v>
      </c>
      <c r="B298" s="48" t="s">
        <v>2123</v>
      </c>
      <c r="C298" s="48" t="s">
        <v>5003</v>
      </c>
      <c r="D298" s="48" t="s">
        <v>5004</v>
      </c>
      <c r="E298" s="50" t="s">
        <v>3801</v>
      </c>
      <c r="F298" s="50" t="s">
        <v>3429</v>
      </c>
      <c r="G298" s="48">
        <v>5</v>
      </c>
      <c r="H298" s="48">
        <v>1993</v>
      </c>
      <c r="I298" s="48" t="s">
        <v>3495</v>
      </c>
      <c r="J298" s="48">
        <v>105</v>
      </c>
      <c r="K298" s="48" t="s">
        <v>5005</v>
      </c>
      <c r="L298" s="48"/>
      <c r="M298" s="48"/>
      <c r="N298" s="48" t="s">
        <v>3433</v>
      </c>
      <c r="O298" s="48">
        <v>4250</v>
      </c>
      <c r="P298" s="48">
        <v>7000</v>
      </c>
      <c r="Q298" s="48">
        <v>4000</v>
      </c>
      <c r="R298" s="48" t="s">
        <v>5006</v>
      </c>
      <c r="S298" s="51">
        <v>43424</v>
      </c>
      <c r="T298" s="51" t="s">
        <v>3435</v>
      </c>
      <c r="U298" s="48" t="s">
        <v>3436</v>
      </c>
      <c r="V298" s="48"/>
      <c r="W298" s="48" t="s">
        <v>2123</v>
      </c>
      <c r="X298" s="50" t="s">
        <v>4900</v>
      </c>
    </row>
    <row r="299" spans="1:24" ht="31.5" x14ac:dyDescent="0.25">
      <c r="A299" s="48">
        <f t="shared" si="4"/>
        <v>298</v>
      </c>
      <c r="B299" s="48" t="s">
        <v>2057</v>
      </c>
      <c r="C299" s="48" t="s">
        <v>5007</v>
      </c>
      <c r="D299" s="48" t="s">
        <v>5008</v>
      </c>
      <c r="E299" s="50" t="s">
        <v>3533</v>
      </c>
      <c r="F299" s="50" t="s">
        <v>3429</v>
      </c>
      <c r="G299" s="48">
        <v>5</v>
      </c>
      <c r="H299" s="48">
        <v>2006</v>
      </c>
      <c r="I299" s="48" t="s">
        <v>3495</v>
      </c>
      <c r="J299" s="48">
        <v>70</v>
      </c>
      <c r="K299" s="48" t="s">
        <v>5009</v>
      </c>
      <c r="L299" s="48" t="s">
        <v>5010</v>
      </c>
      <c r="M299" s="48"/>
      <c r="N299" s="48" t="s">
        <v>3433</v>
      </c>
      <c r="O299" s="48">
        <v>2890</v>
      </c>
      <c r="P299" s="48">
        <v>3500</v>
      </c>
      <c r="Q299" s="48">
        <v>1913</v>
      </c>
      <c r="R299" s="48" t="s">
        <v>5011</v>
      </c>
      <c r="S299" s="51">
        <v>43414</v>
      </c>
      <c r="T299" s="51" t="s">
        <v>3435</v>
      </c>
      <c r="U299" s="48" t="s">
        <v>3436</v>
      </c>
      <c r="V299" s="48"/>
      <c r="W299" s="48" t="s">
        <v>2057</v>
      </c>
      <c r="X299" s="50" t="s">
        <v>4900</v>
      </c>
    </row>
    <row r="300" spans="1:24" x14ac:dyDescent="0.25">
      <c r="A300" s="48">
        <f t="shared" si="4"/>
        <v>299</v>
      </c>
      <c r="B300" s="48" t="s">
        <v>2038</v>
      </c>
      <c r="C300" s="48" t="s">
        <v>5012</v>
      </c>
      <c r="D300" s="48" t="s">
        <v>5013</v>
      </c>
      <c r="E300" s="50" t="s">
        <v>3533</v>
      </c>
      <c r="F300" s="50" t="s">
        <v>3665</v>
      </c>
      <c r="G300" s="48">
        <v>5</v>
      </c>
      <c r="H300" s="48">
        <v>2011</v>
      </c>
      <c r="I300" s="48" t="s">
        <v>3495</v>
      </c>
      <c r="J300" s="48">
        <v>70</v>
      </c>
      <c r="K300" s="48" t="s">
        <v>5014</v>
      </c>
      <c r="L300" s="48" t="s">
        <v>5015</v>
      </c>
      <c r="M300" s="48"/>
      <c r="N300" s="48" t="s">
        <v>3433</v>
      </c>
      <c r="O300" s="48">
        <v>2890</v>
      </c>
      <c r="P300" s="48">
        <v>3500</v>
      </c>
      <c r="Q300" s="48">
        <v>2132</v>
      </c>
      <c r="R300" s="48" t="s">
        <v>5016</v>
      </c>
      <c r="S300" s="51">
        <v>43414</v>
      </c>
      <c r="T300" s="51" t="s">
        <v>3435</v>
      </c>
      <c r="U300" s="48" t="s">
        <v>3436</v>
      </c>
      <c r="V300" s="48"/>
      <c r="W300" s="48" t="s">
        <v>2038</v>
      </c>
      <c r="X300" s="50" t="s">
        <v>4900</v>
      </c>
    </row>
    <row r="301" spans="1:24" ht="31.5" x14ac:dyDescent="0.25">
      <c r="A301" s="48">
        <f t="shared" si="4"/>
        <v>300</v>
      </c>
      <c r="B301" s="48" t="s">
        <v>2079</v>
      </c>
      <c r="C301" s="48" t="s">
        <v>5017</v>
      </c>
      <c r="D301" s="48" t="s">
        <v>5018</v>
      </c>
      <c r="E301" s="50" t="s">
        <v>3533</v>
      </c>
      <c r="F301" s="50" t="s">
        <v>3429</v>
      </c>
      <c r="G301" s="48">
        <v>5</v>
      </c>
      <c r="H301" s="48">
        <v>2005</v>
      </c>
      <c r="I301" s="48" t="s">
        <v>3495</v>
      </c>
      <c r="J301" s="48">
        <v>70</v>
      </c>
      <c r="K301" s="48" t="s">
        <v>5019</v>
      </c>
      <c r="L301" s="48" t="s">
        <v>5020</v>
      </c>
      <c r="M301" s="48"/>
      <c r="N301" s="48" t="s">
        <v>3433</v>
      </c>
      <c r="O301" s="48">
        <v>2890</v>
      </c>
      <c r="P301" s="48">
        <v>3450</v>
      </c>
      <c r="Q301" s="48">
        <v>1712</v>
      </c>
      <c r="R301" s="48" t="s">
        <v>5021</v>
      </c>
      <c r="S301" s="51">
        <v>43414</v>
      </c>
      <c r="T301" s="51" t="s">
        <v>3435</v>
      </c>
      <c r="U301" s="48" t="s">
        <v>3436</v>
      </c>
      <c r="V301" s="48"/>
      <c r="W301" s="48" t="s">
        <v>2079</v>
      </c>
      <c r="X301" s="50" t="s">
        <v>4900</v>
      </c>
    </row>
    <row r="302" spans="1:24" ht="31.5" x14ac:dyDescent="0.25">
      <c r="A302" s="48">
        <f t="shared" si="4"/>
        <v>301</v>
      </c>
      <c r="B302" s="48" t="s">
        <v>2033</v>
      </c>
      <c r="C302" s="48" t="s">
        <v>5022</v>
      </c>
      <c r="D302" s="48" t="s">
        <v>5023</v>
      </c>
      <c r="E302" s="50" t="s">
        <v>3533</v>
      </c>
      <c r="F302" s="50" t="s">
        <v>3429</v>
      </c>
      <c r="G302" s="48">
        <v>5</v>
      </c>
      <c r="H302" s="48">
        <v>2011</v>
      </c>
      <c r="I302" s="48" t="s">
        <v>3495</v>
      </c>
      <c r="J302" s="48">
        <v>70</v>
      </c>
      <c r="K302" s="48" t="s">
        <v>5024</v>
      </c>
      <c r="L302" s="48" t="s">
        <v>5025</v>
      </c>
      <c r="M302" s="48"/>
      <c r="N302" s="48" t="s">
        <v>3433</v>
      </c>
      <c r="O302" s="48">
        <v>2890</v>
      </c>
      <c r="P302" s="48">
        <v>3500</v>
      </c>
      <c r="Q302" s="48">
        <v>2132</v>
      </c>
      <c r="R302" s="48" t="s">
        <v>5026</v>
      </c>
      <c r="S302" s="51">
        <v>43414</v>
      </c>
      <c r="T302" s="51" t="s">
        <v>3435</v>
      </c>
      <c r="U302" s="48" t="s">
        <v>3436</v>
      </c>
      <c r="V302" s="48"/>
      <c r="W302" s="48" t="s">
        <v>2033</v>
      </c>
      <c r="X302" s="50" t="s">
        <v>4900</v>
      </c>
    </row>
    <row r="303" spans="1:24" ht="31.5" x14ac:dyDescent="0.25">
      <c r="A303" s="48">
        <f t="shared" si="4"/>
        <v>302</v>
      </c>
      <c r="B303" s="59" t="s">
        <v>5027</v>
      </c>
      <c r="C303" s="48" t="s">
        <v>5028</v>
      </c>
      <c r="D303" s="48"/>
      <c r="E303" s="50" t="s">
        <v>5029</v>
      </c>
      <c r="F303" s="50" t="s">
        <v>3429</v>
      </c>
      <c r="G303" s="48">
        <v>5</v>
      </c>
      <c r="H303" s="48">
        <v>2016</v>
      </c>
      <c r="I303" s="48" t="s">
        <v>3430</v>
      </c>
      <c r="J303" s="48" t="s">
        <v>3448</v>
      </c>
      <c r="K303" s="48" t="s">
        <v>5030</v>
      </c>
      <c r="L303" s="48" t="s">
        <v>5031</v>
      </c>
      <c r="M303" s="48"/>
      <c r="N303" s="48" t="s">
        <v>3433</v>
      </c>
      <c r="O303" s="48">
        <v>2198</v>
      </c>
      <c r="P303" s="48">
        <v>3500</v>
      </c>
      <c r="Q303" s="48">
        <v>2000</v>
      </c>
      <c r="R303" s="48" t="s">
        <v>5032</v>
      </c>
      <c r="S303" s="51">
        <v>42886</v>
      </c>
      <c r="T303" s="51" t="s">
        <v>3435</v>
      </c>
      <c r="U303" s="48" t="s">
        <v>3436</v>
      </c>
      <c r="V303" s="48"/>
      <c r="W303" s="59" t="s">
        <v>5027</v>
      </c>
      <c r="X303" s="50" t="s">
        <v>4900</v>
      </c>
    </row>
    <row r="304" spans="1:24" x14ac:dyDescent="0.25">
      <c r="A304" s="48">
        <f t="shared" si="4"/>
        <v>303</v>
      </c>
      <c r="B304" s="48" t="s">
        <v>1738</v>
      </c>
      <c r="C304" s="48" t="s">
        <v>5033</v>
      </c>
      <c r="D304" s="48" t="s">
        <v>5034</v>
      </c>
      <c r="E304" s="50" t="s">
        <v>5035</v>
      </c>
      <c r="F304" s="50" t="s">
        <v>3469</v>
      </c>
      <c r="G304" s="48">
        <v>5</v>
      </c>
      <c r="H304" s="48">
        <v>1994</v>
      </c>
      <c r="I304" s="48" t="s">
        <v>3430</v>
      </c>
      <c r="J304" s="48">
        <v>165</v>
      </c>
      <c r="K304" s="48" t="s">
        <v>5036</v>
      </c>
      <c r="L304" s="48" t="s">
        <v>5037</v>
      </c>
      <c r="M304" s="48"/>
      <c r="N304" s="48" t="s">
        <v>3433</v>
      </c>
      <c r="O304" s="48">
        <v>14900</v>
      </c>
      <c r="P304" s="48">
        <v>20000</v>
      </c>
      <c r="Q304" s="48">
        <v>10000</v>
      </c>
      <c r="R304" s="48" t="s">
        <v>5038</v>
      </c>
      <c r="S304" s="51">
        <v>43422</v>
      </c>
      <c r="T304" s="51" t="s">
        <v>3435</v>
      </c>
      <c r="U304" s="48" t="s">
        <v>3436</v>
      </c>
      <c r="V304" s="48"/>
      <c r="W304" s="48" t="s">
        <v>1738</v>
      </c>
      <c r="X304" s="50" t="s">
        <v>4900</v>
      </c>
    </row>
    <row r="305" spans="1:24" x14ac:dyDescent="0.25">
      <c r="A305" s="48">
        <f t="shared" si="4"/>
        <v>304</v>
      </c>
      <c r="B305" s="48" t="s">
        <v>5039</v>
      </c>
      <c r="C305" s="57" t="s">
        <v>5040</v>
      </c>
      <c r="D305" s="57" t="s">
        <v>5041</v>
      </c>
      <c r="E305" s="64" t="s">
        <v>3947</v>
      </c>
      <c r="F305" s="50" t="s">
        <v>3563</v>
      </c>
      <c r="G305" s="48">
        <v>5</v>
      </c>
      <c r="H305" s="61">
        <v>2010</v>
      </c>
      <c r="I305" s="48" t="s">
        <v>3430</v>
      </c>
      <c r="J305" s="48">
        <v>70</v>
      </c>
      <c r="K305" s="48" t="s">
        <v>5042</v>
      </c>
      <c r="L305" s="48"/>
      <c r="M305" s="48">
        <v>389064</v>
      </c>
      <c r="N305" s="48" t="s">
        <v>3541</v>
      </c>
      <c r="O305" s="48">
        <v>4750</v>
      </c>
      <c r="P305" s="48">
        <v>4130</v>
      </c>
      <c r="Q305" s="48"/>
      <c r="R305" s="48" t="s">
        <v>5043</v>
      </c>
      <c r="S305" s="51">
        <v>43384</v>
      </c>
      <c r="T305" s="51" t="s">
        <v>3435</v>
      </c>
      <c r="U305" s="48" t="s">
        <v>3436</v>
      </c>
      <c r="V305" s="48"/>
      <c r="W305" s="48" t="s">
        <v>5039</v>
      </c>
      <c r="X305" s="50" t="s">
        <v>4900</v>
      </c>
    </row>
    <row r="306" spans="1:24" x14ac:dyDescent="0.25">
      <c r="A306" s="48">
        <f t="shared" si="4"/>
        <v>305</v>
      </c>
      <c r="B306" s="48" t="s">
        <v>5044</v>
      </c>
      <c r="C306" s="48" t="s">
        <v>5045</v>
      </c>
      <c r="D306" s="48" t="s">
        <v>5046</v>
      </c>
      <c r="E306" s="50" t="s">
        <v>4309</v>
      </c>
      <c r="F306" s="50" t="s">
        <v>3591</v>
      </c>
      <c r="G306" s="48">
        <v>5</v>
      </c>
      <c r="H306" s="61">
        <v>2013</v>
      </c>
      <c r="I306" s="48" t="s">
        <v>3430</v>
      </c>
      <c r="J306" s="48">
        <v>160</v>
      </c>
      <c r="K306" s="48" t="s">
        <v>5047</v>
      </c>
      <c r="L306" s="48"/>
      <c r="M306" s="48" t="s">
        <v>5048</v>
      </c>
      <c r="N306" s="48" t="s">
        <v>3433</v>
      </c>
      <c r="O306" s="48">
        <v>4400</v>
      </c>
      <c r="P306" s="48">
        <v>9425</v>
      </c>
      <c r="Q306" s="48"/>
      <c r="R306" s="48" t="s">
        <v>5049</v>
      </c>
      <c r="S306" s="51">
        <v>43389</v>
      </c>
      <c r="T306" s="51" t="s">
        <v>3435</v>
      </c>
      <c r="U306" s="48" t="s">
        <v>3436</v>
      </c>
      <c r="V306" s="48"/>
      <c r="W306" s="48" t="s">
        <v>5044</v>
      </c>
      <c r="X306" s="50" t="s">
        <v>4900</v>
      </c>
    </row>
    <row r="307" spans="1:24" x14ac:dyDescent="0.25">
      <c r="A307" s="48">
        <f t="shared" si="4"/>
        <v>306</v>
      </c>
      <c r="B307" s="59" t="s">
        <v>5050</v>
      </c>
      <c r="C307" s="48" t="s">
        <v>5051</v>
      </c>
      <c r="D307" s="48"/>
      <c r="E307" s="50" t="s">
        <v>4309</v>
      </c>
      <c r="F307" s="50" t="s">
        <v>3591</v>
      </c>
      <c r="G307" s="48">
        <v>5</v>
      </c>
      <c r="H307" s="48">
        <v>2016</v>
      </c>
      <c r="I307" s="48" t="s">
        <v>3430</v>
      </c>
      <c r="J307" s="48">
        <v>160</v>
      </c>
      <c r="K307" s="48" t="s">
        <v>5052</v>
      </c>
      <c r="L307" s="48" t="s">
        <v>3448</v>
      </c>
      <c r="M307" s="48" t="s">
        <v>5053</v>
      </c>
      <c r="N307" s="48" t="s">
        <v>3433</v>
      </c>
      <c r="O307" s="48">
        <v>4400</v>
      </c>
      <c r="P307" s="48">
        <v>9425</v>
      </c>
      <c r="Q307" s="48" t="s">
        <v>3448</v>
      </c>
      <c r="R307" s="48" t="s">
        <v>5054</v>
      </c>
      <c r="S307" s="51">
        <v>42720</v>
      </c>
      <c r="T307" s="51" t="s">
        <v>3435</v>
      </c>
      <c r="U307" s="48" t="s">
        <v>3436</v>
      </c>
      <c r="V307" s="48"/>
      <c r="W307" s="59" t="s">
        <v>5050</v>
      </c>
      <c r="X307" s="50" t="s">
        <v>4900</v>
      </c>
    </row>
    <row r="308" spans="1:24" x14ac:dyDescent="0.25">
      <c r="A308" s="48">
        <f t="shared" si="4"/>
        <v>307</v>
      </c>
      <c r="B308" s="59" t="s">
        <v>5055</v>
      </c>
      <c r="C308" s="48" t="s">
        <v>5056</v>
      </c>
      <c r="D308" s="48"/>
      <c r="E308" s="50" t="s">
        <v>4325</v>
      </c>
      <c r="F308" s="50" t="s">
        <v>3591</v>
      </c>
      <c r="G308" s="48">
        <v>5</v>
      </c>
      <c r="H308" s="48">
        <v>2016</v>
      </c>
      <c r="I308" s="48" t="s">
        <v>3430</v>
      </c>
      <c r="J308" s="48" t="s">
        <v>3448</v>
      </c>
      <c r="K308" s="48" t="s">
        <v>5057</v>
      </c>
      <c r="L308" s="48" t="s">
        <v>3448</v>
      </c>
      <c r="M308" s="48" t="s">
        <v>5058</v>
      </c>
      <c r="N308" s="48" t="s">
        <v>3448</v>
      </c>
      <c r="O308" s="48">
        <v>4400</v>
      </c>
      <c r="P308" s="48">
        <v>8585</v>
      </c>
      <c r="Q308" s="48" t="s">
        <v>3448</v>
      </c>
      <c r="R308" s="48" t="s">
        <v>5059</v>
      </c>
      <c r="S308" s="51">
        <v>42720</v>
      </c>
      <c r="T308" s="51" t="s">
        <v>3435</v>
      </c>
      <c r="U308" s="48" t="s">
        <v>3436</v>
      </c>
      <c r="V308" s="48"/>
      <c r="W308" s="59" t="s">
        <v>5055</v>
      </c>
      <c r="X308" s="50" t="s">
        <v>4900</v>
      </c>
    </row>
    <row r="309" spans="1:24" x14ac:dyDescent="0.25">
      <c r="A309" s="48">
        <f t="shared" si="4"/>
        <v>308</v>
      </c>
      <c r="B309" s="59" t="s">
        <v>4281</v>
      </c>
      <c r="C309" s="48" t="s">
        <v>5060</v>
      </c>
      <c r="D309" s="48"/>
      <c r="E309" s="50" t="s">
        <v>3879</v>
      </c>
      <c r="F309" s="50" t="s">
        <v>3591</v>
      </c>
      <c r="G309" s="48">
        <v>5</v>
      </c>
      <c r="H309" s="48">
        <v>2017</v>
      </c>
      <c r="I309" s="48" t="s">
        <v>3430</v>
      </c>
      <c r="J309" s="48" t="s">
        <v>3448</v>
      </c>
      <c r="K309" s="48" t="s">
        <v>5061</v>
      </c>
      <c r="L309" s="48" t="s">
        <v>3448</v>
      </c>
      <c r="M309" s="48" t="s">
        <v>5062</v>
      </c>
      <c r="N309" s="48" t="s">
        <v>3448</v>
      </c>
      <c r="O309" s="48">
        <v>4400</v>
      </c>
      <c r="P309" s="48">
        <v>8135</v>
      </c>
      <c r="Q309" s="48" t="s">
        <v>3448</v>
      </c>
      <c r="R309" s="48" t="s">
        <v>5063</v>
      </c>
      <c r="S309" s="51">
        <v>42899</v>
      </c>
      <c r="T309" s="51" t="s">
        <v>3435</v>
      </c>
      <c r="U309" s="48" t="s">
        <v>3436</v>
      </c>
      <c r="V309" s="48"/>
      <c r="W309" s="59" t="s">
        <v>4281</v>
      </c>
      <c r="X309" s="50" t="s">
        <v>4900</v>
      </c>
    </row>
    <row r="310" spans="1:24" x14ac:dyDescent="0.25">
      <c r="A310" s="48">
        <f t="shared" si="4"/>
        <v>309</v>
      </c>
      <c r="B310" s="59" t="s">
        <v>5064</v>
      </c>
      <c r="C310" s="48" t="s">
        <v>5065</v>
      </c>
      <c r="D310" s="48"/>
      <c r="E310" s="50" t="s">
        <v>5066</v>
      </c>
      <c r="F310" s="50" t="s">
        <v>3591</v>
      </c>
      <c r="G310" s="48">
        <v>5</v>
      </c>
      <c r="H310" s="48">
        <v>2017</v>
      </c>
      <c r="I310" s="48" t="s">
        <v>3430</v>
      </c>
      <c r="J310" s="48" t="s">
        <v>3448</v>
      </c>
      <c r="K310" s="48" t="s">
        <v>5067</v>
      </c>
      <c r="L310" s="48" t="s">
        <v>3448</v>
      </c>
      <c r="M310" s="48" t="s">
        <v>5068</v>
      </c>
      <c r="N310" s="48" t="s">
        <v>3448</v>
      </c>
      <c r="O310" s="48">
        <v>4400</v>
      </c>
      <c r="P310" s="48">
        <v>8135</v>
      </c>
      <c r="Q310" s="48" t="s">
        <v>3448</v>
      </c>
      <c r="R310" s="48" t="s">
        <v>5069</v>
      </c>
      <c r="S310" s="51">
        <v>42932</v>
      </c>
      <c r="T310" s="51" t="s">
        <v>3435</v>
      </c>
      <c r="U310" s="48" t="s">
        <v>3436</v>
      </c>
      <c r="V310" s="48"/>
      <c r="W310" s="59" t="s">
        <v>5064</v>
      </c>
      <c r="X310" s="50" t="s">
        <v>4900</v>
      </c>
    </row>
    <row r="311" spans="1:24" ht="31.5" x14ac:dyDescent="0.25">
      <c r="A311" s="48">
        <f t="shared" si="4"/>
        <v>310</v>
      </c>
      <c r="B311" s="48" t="s">
        <v>2128</v>
      </c>
      <c r="C311" s="48" t="s">
        <v>5070</v>
      </c>
      <c r="D311" s="48"/>
      <c r="E311" s="50" t="s">
        <v>5071</v>
      </c>
      <c r="F311" s="50" t="s">
        <v>3488</v>
      </c>
      <c r="G311" s="48" t="s">
        <v>4985</v>
      </c>
      <c r="H311" s="48">
        <v>1993</v>
      </c>
      <c r="I311" s="48" t="s">
        <v>3430</v>
      </c>
      <c r="J311" s="48">
        <v>165</v>
      </c>
      <c r="K311" s="48" t="s">
        <v>5072</v>
      </c>
      <c r="L311" s="48" t="s">
        <v>5073</v>
      </c>
      <c r="M311" s="48">
        <v>17046</v>
      </c>
      <c r="N311" s="48" t="s">
        <v>3433</v>
      </c>
      <c r="O311" s="48">
        <v>14860</v>
      </c>
      <c r="P311" s="48">
        <v>26000</v>
      </c>
      <c r="Q311" s="48"/>
      <c r="R311" s="48" t="s">
        <v>5074</v>
      </c>
      <c r="S311" s="51">
        <v>36266</v>
      </c>
      <c r="T311" s="51" t="s">
        <v>4694</v>
      </c>
      <c r="U311" s="48" t="s">
        <v>3436</v>
      </c>
      <c r="V311" s="48"/>
      <c r="W311" s="48" t="s">
        <v>2128</v>
      </c>
      <c r="X311" s="50" t="s">
        <v>5075</v>
      </c>
    </row>
    <row r="312" spans="1:24" s="60" customFormat="1" x14ac:dyDescent="0.25">
      <c r="A312" s="48">
        <f t="shared" si="4"/>
        <v>311</v>
      </c>
      <c r="B312" s="48" t="s">
        <v>5076</v>
      </c>
      <c r="C312" s="48" t="s">
        <v>5077</v>
      </c>
      <c r="D312" s="48"/>
      <c r="E312" s="50" t="s">
        <v>3493</v>
      </c>
      <c r="F312" s="50" t="s">
        <v>3494</v>
      </c>
      <c r="G312" s="48" t="s">
        <v>4985</v>
      </c>
      <c r="H312" s="48">
        <v>2005</v>
      </c>
      <c r="I312" s="48" t="s">
        <v>3495</v>
      </c>
      <c r="J312" s="48">
        <v>70</v>
      </c>
      <c r="K312" s="48" t="s">
        <v>5078</v>
      </c>
      <c r="L312" s="59" t="s">
        <v>5079</v>
      </c>
      <c r="M312" s="48"/>
      <c r="N312" s="48" t="s">
        <v>3477</v>
      </c>
      <c r="O312" s="48">
        <v>2890</v>
      </c>
      <c r="P312" s="48">
        <v>3500</v>
      </c>
      <c r="Q312" s="48">
        <v>2306</v>
      </c>
      <c r="R312" s="48" t="s">
        <v>5080</v>
      </c>
      <c r="S312" s="51">
        <v>43445</v>
      </c>
      <c r="T312" s="51" t="s">
        <v>3558</v>
      </c>
      <c r="U312" s="48" t="s">
        <v>3559</v>
      </c>
      <c r="V312" s="48"/>
      <c r="W312" s="48" t="s">
        <v>5076</v>
      </c>
      <c r="X312" s="50" t="s">
        <v>5075</v>
      </c>
    </row>
    <row r="313" spans="1:24" s="60" customFormat="1" x14ac:dyDescent="0.25">
      <c r="A313" s="48">
        <f t="shared" si="4"/>
        <v>312</v>
      </c>
      <c r="B313" s="48" t="s">
        <v>5081</v>
      </c>
      <c r="C313" s="48" t="s">
        <v>5082</v>
      </c>
      <c r="D313" s="48"/>
      <c r="E313" s="50" t="s">
        <v>5083</v>
      </c>
      <c r="F313" s="50" t="s">
        <v>3775</v>
      </c>
      <c r="G313" s="48" t="s">
        <v>4985</v>
      </c>
      <c r="H313" s="48">
        <v>1987</v>
      </c>
      <c r="I313" s="48" t="s">
        <v>3430</v>
      </c>
      <c r="J313" s="48">
        <v>90</v>
      </c>
      <c r="K313" s="48" t="s">
        <v>5084</v>
      </c>
      <c r="L313" s="48"/>
      <c r="M313" s="59" t="s">
        <v>5085</v>
      </c>
      <c r="N313" s="48" t="s">
        <v>3541</v>
      </c>
      <c r="O313" s="48" t="s">
        <v>4119</v>
      </c>
      <c r="P313" s="48">
        <v>3450</v>
      </c>
      <c r="Q313" s="48"/>
      <c r="R313" s="48" t="s">
        <v>5086</v>
      </c>
      <c r="S313" s="51">
        <v>38764</v>
      </c>
      <c r="T313" s="51"/>
      <c r="U313" s="48" t="s">
        <v>3436</v>
      </c>
      <c r="V313" s="48"/>
      <c r="W313" s="48" t="s">
        <v>5081</v>
      </c>
      <c r="X313" s="50" t="s">
        <v>5075</v>
      </c>
    </row>
    <row r="314" spans="1:24" x14ac:dyDescent="0.25">
      <c r="A314" s="48">
        <f t="shared" si="4"/>
        <v>313</v>
      </c>
      <c r="B314" s="48" t="s">
        <v>5087</v>
      </c>
      <c r="C314" s="48" t="s">
        <v>5088</v>
      </c>
      <c r="D314" s="48"/>
      <c r="E314" s="50" t="s">
        <v>5089</v>
      </c>
      <c r="F314" s="50" t="s">
        <v>3488</v>
      </c>
      <c r="G314" s="48" t="s">
        <v>4985</v>
      </c>
      <c r="H314" s="48">
        <v>1990</v>
      </c>
      <c r="I314" s="48" t="s">
        <v>3430</v>
      </c>
      <c r="J314" s="48">
        <v>200</v>
      </c>
      <c r="K314" s="48" t="s">
        <v>5090</v>
      </c>
      <c r="L314" s="48"/>
      <c r="M314" s="48"/>
      <c r="N314" s="48" t="s">
        <v>3768</v>
      </c>
      <c r="O314" s="48">
        <v>15825</v>
      </c>
      <c r="P314" s="48">
        <v>26000</v>
      </c>
      <c r="Q314" s="48">
        <v>11600</v>
      </c>
      <c r="R314" s="48" t="s">
        <v>5091</v>
      </c>
      <c r="S314" s="51">
        <v>43445</v>
      </c>
      <c r="T314" s="51" t="s">
        <v>3558</v>
      </c>
      <c r="U314" s="48" t="s">
        <v>3559</v>
      </c>
      <c r="V314" s="48"/>
      <c r="W314" s="48" t="s">
        <v>5087</v>
      </c>
      <c r="X314" s="50" t="s">
        <v>5075</v>
      </c>
    </row>
    <row r="315" spans="1:24" x14ac:dyDescent="0.25">
      <c r="A315" s="48">
        <f t="shared" si="4"/>
        <v>314</v>
      </c>
      <c r="B315" s="48" t="s">
        <v>5092</v>
      </c>
      <c r="C315" s="48" t="s">
        <v>5093</v>
      </c>
      <c r="D315" s="48"/>
      <c r="E315" s="50" t="s">
        <v>3507</v>
      </c>
      <c r="F315" s="50" t="s">
        <v>3488</v>
      </c>
      <c r="G315" s="48" t="s">
        <v>4985</v>
      </c>
      <c r="H315" s="48">
        <v>1991</v>
      </c>
      <c r="I315" s="48" t="s">
        <v>3430</v>
      </c>
      <c r="J315" s="48">
        <v>350</v>
      </c>
      <c r="K315" s="48" t="s">
        <v>5094</v>
      </c>
      <c r="L315" s="48" t="s">
        <v>5095</v>
      </c>
      <c r="M315" s="48"/>
      <c r="N315" s="48" t="s">
        <v>3510</v>
      </c>
      <c r="O315" s="48">
        <v>10850</v>
      </c>
      <c r="P315" s="48">
        <v>19150</v>
      </c>
      <c r="Q315" s="48">
        <v>9250</v>
      </c>
      <c r="R315" s="48" t="s">
        <v>5096</v>
      </c>
      <c r="S315" s="51">
        <v>43445</v>
      </c>
      <c r="T315" s="51" t="s">
        <v>3558</v>
      </c>
      <c r="U315" s="48" t="s">
        <v>3559</v>
      </c>
      <c r="V315" s="48"/>
      <c r="W315" s="48" t="s">
        <v>5092</v>
      </c>
      <c r="X315" s="50" t="s">
        <v>5075</v>
      </c>
    </row>
    <row r="316" spans="1:24" x14ac:dyDescent="0.25">
      <c r="A316" s="48">
        <f t="shared" si="4"/>
        <v>315</v>
      </c>
      <c r="B316" s="48" t="s">
        <v>5097</v>
      </c>
      <c r="C316" s="48" t="s">
        <v>5098</v>
      </c>
      <c r="D316" s="48" t="s">
        <v>5099</v>
      </c>
      <c r="E316" s="50" t="s">
        <v>5100</v>
      </c>
      <c r="F316" s="50" t="s">
        <v>3574</v>
      </c>
      <c r="G316" s="48" t="s">
        <v>4985</v>
      </c>
      <c r="H316" s="48">
        <v>1997</v>
      </c>
      <c r="I316" s="48" t="s">
        <v>3430</v>
      </c>
      <c r="J316" s="48">
        <v>170</v>
      </c>
      <c r="K316" s="48" t="s">
        <v>5101</v>
      </c>
      <c r="L316" s="48">
        <v>238</v>
      </c>
      <c r="M316" s="48">
        <v>29224</v>
      </c>
      <c r="N316" s="48" t="s">
        <v>3541</v>
      </c>
      <c r="O316" s="48">
        <v>2080</v>
      </c>
      <c r="P316" s="48">
        <v>2350</v>
      </c>
      <c r="Q316" s="48"/>
      <c r="R316" s="55" t="s">
        <v>5102</v>
      </c>
      <c r="S316" s="51">
        <v>43474</v>
      </c>
      <c r="T316" s="51" t="s">
        <v>3435</v>
      </c>
      <c r="U316" s="48" t="s">
        <v>3436</v>
      </c>
      <c r="V316" s="48"/>
      <c r="W316" s="48" t="s">
        <v>5097</v>
      </c>
      <c r="X316" s="50" t="s">
        <v>5075</v>
      </c>
    </row>
    <row r="317" spans="1:24" ht="31.5" x14ac:dyDescent="0.25">
      <c r="A317" s="48">
        <f t="shared" si="4"/>
        <v>316</v>
      </c>
      <c r="B317" s="59" t="s">
        <v>5103</v>
      </c>
      <c r="C317" s="48" t="s">
        <v>5104</v>
      </c>
      <c r="D317" s="59"/>
      <c r="E317" s="50" t="s">
        <v>4207</v>
      </c>
      <c r="F317" s="50" t="s">
        <v>3429</v>
      </c>
      <c r="G317" s="48">
        <v>5</v>
      </c>
      <c r="H317" s="48">
        <v>2018</v>
      </c>
      <c r="I317" s="48" t="s">
        <v>3430</v>
      </c>
      <c r="J317" s="48"/>
      <c r="K317" s="48" t="s">
        <v>5105</v>
      </c>
      <c r="L317" s="48" t="s">
        <v>5106</v>
      </c>
      <c r="M317" s="48"/>
      <c r="N317" s="48" t="s">
        <v>3433</v>
      </c>
      <c r="O317" s="48">
        <v>1995</v>
      </c>
      <c r="P317" s="48">
        <v>3500</v>
      </c>
      <c r="Q317" s="48">
        <v>2583</v>
      </c>
      <c r="R317" s="48" t="s">
        <v>5107</v>
      </c>
      <c r="S317" s="51">
        <v>43361</v>
      </c>
      <c r="T317" s="51" t="s">
        <v>3435</v>
      </c>
      <c r="U317" s="48" t="s">
        <v>3436</v>
      </c>
      <c r="V317" s="48"/>
      <c r="W317" s="59" t="s">
        <v>5103</v>
      </c>
      <c r="X317" s="50" t="s">
        <v>5075</v>
      </c>
    </row>
    <row r="318" spans="1:24" x14ac:dyDescent="0.25">
      <c r="A318" s="48">
        <f t="shared" si="4"/>
        <v>317</v>
      </c>
      <c r="B318" s="48" t="s">
        <v>5108</v>
      </c>
      <c r="C318" s="48" t="s">
        <v>5109</v>
      </c>
      <c r="D318" s="48"/>
      <c r="E318" s="50" t="s">
        <v>5110</v>
      </c>
      <c r="F318" s="50" t="s">
        <v>3488</v>
      </c>
      <c r="G318" s="48" t="s">
        <v>4985</v>
      </c>
      <c r="H318" s="48">
        <v>2008</v>
      </c>
      <c r="I318" s="48" t="s">
        <v>3430</v>
      </c>
      <c r="J318" s="48">
        <v>250</v>
      </c>
      <c r="K318" s="48" t="s">
        <v>5111</v>
      </c>
      <c r="L318" s="48"/>
      <c r="M318" s="48"/>
      <c r="N318" s="48" t="s">
        <v>3819</v>
      </c>
      <c r="O318" s="48">
        <v>14860</v>
      </c>
      <c r="P318" s="48">
        <v>28000</v>
      </c>
      <c r="Q318" s="48">
        <v>12300</v>
      </c>
      <c r="R318" s="48" t="s">
        <v>5112</v>
      </c>
      <c r="S318" s="51">
        <v>39665</v>
      </c>
      <c r="T318" s="51" t="s">
        <v>3805</v>
      </c>
      <c r="U318" s="48" t="s">
        <v>3559</v>
      </c>
      <c r="V318" s="48"/>
      <c r="W318" s="48" t="s">
        <v>5108</v>
      </c>
      <c r="X318" s="50" t="s">
        <v>5075</v>
      </c>
    </row>
    <row r="319" spans="1:24" ht="31.5" x14ac:dyDescent="0.25">
      <c r="A319" s="48">
        <f t="shared" si="4"/>
        <v>318</v>
      </c>
      <c r="B319" s="48" t="s">
        <v>5113</v>
      </c>
      <c r="C319" s="53" t="s">
        <v>5114</v>
      </c>
      <c r="D319" s="53"/>
      <c r="E319" s="54" t="s">
        <v>5115</v>
      </c>
      <c r="F319" s="50" t="s">
        <v>3553</v>
      </c>
      <c r="G319" s="48" t="s">
        <v>4985</v>
      </c>
      <c r="H319" s="48">
        <v>2017</v>
      </c>
      <c r="I319" s="48" t="s">
        <v>3430</v>
      </c>
      <c r="J319" s="48"/>
      <c r="K319" s="48" t="s">
        <v>5116</v>
      </c>
      <c r="L319" s="48"/>
      <c r="M319" s="48"/>
      <c r="N319" s="48" t="s">
        <v>3791</v>
      </c>
      <c r="O319" s="48">
        <v>5193</v>
      </c>
      <c r="P319" s="48">
        <v>8750</v>
      </c>
      <c r="Q319" s="48">
        <v>5240</v>
      </c>
      <c r="R319" s="48" t="s">
        <v>5117</v>
      </c>
      <c r="S319" s="51">
        <v>43445</v>
      </c>
      <c r="T319" s="51" t="s">
        <v>3558</v>
      </c>
      <c r="U319" s="48" t="s">
        <v>3971</v>
      </c>
      <c r="V319" s="48"/>
      <c r="W319" s="48" t="s">
        <v>5113</v>
      </c>
      <c r="X319" s="50" t="s">
        <v>5075</v>
      </c>
    </row>
    <row r="320" spans="1:24" x14ac:dyDescent="0.25">
      <c r="A320" s="48">
        <f t="shared" si="4"/>
        <v>319</v>
      </c>
      <c r="B320" s="48" t="s">
        <v>5118</v>
      </c>
      <c r="C320" s="61" t="s">
        <v>5119</v>
      </c>
      <c r="D320" s="61"/>
      <c r="E320" s="69" t="s">
        <v>5120</v>
      </c>
      <c r="F320" s="50" t="s">
        <v>3488</v>
      </c>
      <c r="G320" s="48" t="s">
        <v>4985</v>
      </c>
      <c r="H320" s="55">
        <v>2012</v>
      </c>
      <c r="I320" s="48" t="s">
        <v>3430</v>
      </c>
      <c r="J320" s="48">
        <v>350</v>
      </c>
      <c r="K320" s="48" t="s">
        <v>5121</v>
      </c>
      <c r="L320" s="48"/>
      <c r="M320" s="48"/>
      <c r="N320" s="48" t="s">
        <v>3477</v>
      </c>
      <c r="O320" s="48">
        <v>14866</v>
      </c>
      <c r="P320" s="48">
        <v>33000</v>
      </c>
      <c r="Q320" s="48">
        <v>13000</v>
      </c>
      <c r="R320" s="48" t="s">
        <v>5122</v>
      </c>
      <c r="S320" s="51">
        <v>43445</v>
      </c>
      <c r="T320" s="51" t="s">
        <v>3558</v>
      </c>
      <c r="U320" s="48" t="s">
        <v>3559</v>
      </c>
      <c r="V320" s="48"/>
      <c r="W320" s="48" t="s">
        <v>5118</v>
      </c>
      <c r="X320" s="50" t="s">
        <v>5075</v>
      </c>
    </row>
    <row r="321" spans="1:24" x14ac:dyDescent="0.25">
      <c r="A321" s="48">
        <f t="shared" si="4"/>
        <v>320</v>
      </c>
      <c r="B321" s="48" t="s">
        <v>5123</v>
      </c>
      <c r="C321" s="48" t="s">
        <v>5124</v>
      </c>
      <c r="D321" s="48"/>
      <c r="E321" s="50" t="s">
        <v>5071</v>
      </c>
      <c r="F321" s="50" t="s">
        <v>3488</v>
      </c>
      <c r="G321" s="48" t="s">
        <v>4985</v>
      </c>
      <c r="H321" s="48">
        <v>1993</v>
      </c>
      <c r="I321" s="48" t="s">
        <v>3430</v>
      </c>
      <c r="J321" s="48">
        <v>165</v>
      </c>
      <c r="K321" s="48" t="s">
        <v>5125</v>
      </c>
      <c r="L321" s="48" t="s">
        <v>5126</v>
      </c>
      <c r="M321" s="48"/>
      <c r="N321" s="48" t="s">
        <v>3791</v>
      </c>
      <c r="O321" s="48">
        <v>14850</v>
      </c>
      <c r="P321" s="48">
        <v>21430</v>
      </c>
      <c r="Q321" s="48"/>
      <c r="R321" s="48" t="s">
        <v>5127</v>
      </c>
      <c r="S321" s="51" t="s">
        <v>5128</v>
      </c>
      <c r="T321" s="51" t="s">
        <v>3805</v>
      </c>
      <c r="U321" s="48" t="s">
        <v>3559</v>
      </c>
      <c r="V321" s="48"/>
      <c r="W321" s="48" t="s">
        <v>5123</v>
      </c>
      <c r="X321" s="50" t="s">
        <v>5075</v>
      </c>
    </row>
    <row r="322" spans="1:24" x14ac:dyDescent="0.25">
      <c r="A322" s="48">
        <f t="shared" si="4"/>
        <v>321</v>
      </c>
      <c r="B322" s="48" t="s">
        <v>5129</v>
      </c>
      <c r="C322" s="48" t="s">
        <v>5130</v>
      </c>
      <c r="D322" s="48" t="s">
        <v>5131</v>
      </c>
      <c r="E322" s="50" t="s">
        <v>4030</v>
      </c>
      <c r="F322" s="50" t="s">
        <v>3527</v>
      </c>
      <c r="G322" s="48" t="s">
        <v>4985</v>
      </c>
      <c r="H322" s="48">
        <v>1998</v>
      </c>
      <c r="I322" s="48" t="s">
        <v>3720</v>
      </c>
      <c r="J322" s="48">
        <v>45</v>
      </c>
      <c r="K322" s="48"/>
      <c r="L322" s="48" t="s">
        <v>5132</v>
      </c>
      <c r="M322" s="48" t="s">
        <v>5133</v>
      </c>
      <c r="N322" s="48" t="s">
        <v>3819</v>
      </c>
      <c r="O322" s="48">
        <v>1498</v>
      </c>
      <c r="P322" s="48">
        <v>1595</v>
      </c>
      <c r="Q322" s="48">
        <v>1230</v>
      </c>
      <c r="R322" s="48" t="s">
        <v>5134</v>
      </c>
      <c r="S322" s="51">
        <v>43445</v>
      </c>
      <c r="T322" s="51" t="s">
        <v>3558</v>
      </c>
      <c r="U322" s="48" t="s">
        <v>3559</v>
      </c>
      <c r="V322" s="48"/>
      <c r="W322" s="48" t="s">
        <v>5129</v>
      </c>
      <c r="X322" s="50" t="s">
        <v>5075</v>
      </c>
    </row>
    <row r="323" spans="1:24" x14ac:dyDescent="0.25">
      <c r="A323" s="48">
        <f t="shared" ref="A323:A386" si="5">IF(SUBTOTAL(103,E322),A322+1,A322)</f>
        <v>322</v>
      </c>
      <c r="B323" s="48" t="s">
        <v>5135</v>
      </c>
      <c r="C323" s="48" t="s">
        <v>5136</v>
      </c>
      <c r="D323" s="48" t="s">
        <v>5137</v>
      </c>
      <c r="E323" s="54" t="s">
        <v>3890</v>
      </c>
      <c r="F323" s="50" t="s">
        <v>3591</v>
      </c>
      <c r="G323" s="48" t="s">
        <v>4985</v>
      </c>
      <c r="H323" s="48">
        <v>2016</v>
      </c>
      <c r="I323" s="48" t="s">
        <v>3430</v>
      </c>
      <c r="J323" s="48"/>
      <c r="K323" s="48" t="s">
        <v>5138</v>
      </c>
      <c r="L323" s="48"/>
      <c r="M323" s="48" t="s">
        <v>5139</v>
      </c>
      <c r="N323" s="48" t="s">
        <v>3433</v>
      </c>
      <c r="O323" s="48">
        <v>4400</v>
      </c>
      <c r="P323" s="48">
        <v>8135</v>
      </c>
      <c r="Q323" s="48"/>
      <c r="R323" s="48" t="s">
        <v>5140</v>
      </c>
      <c r="S323" s="51">
        <v>43452</v>
      </c>
      <c r="T323" s="51" t="s">
        <v>3558</v>
      </c>
      <c r="U323" s="48" t="s">
        <v>3559</v>
      </c>
      <c r="V323" s="48"/>
      <c r="W323" s="48" t="s">
        <v>5135</v>
      </c>
      <c r="X323" s="50" t="s">
        <v>5075</v>
      </c>
    </row>
    <row r="324" spans="1:24" x14ac:dyDescent="0.25">
      <c r="A324" s="48">
        <f t="shared" si="5"/>
        <v>323</v>
      </c>
      <c r="B324" s="48" t="s">
        <v>888</v>
      </c>
      <c r="C324" s="48" t="s">
        <v>5141</v>
      </c>
      <c r="D324" s="48"/>
      <c r="E324" s="50" t="s">
        <v>4690</v>
      </c>
      <c r="F324" s="50"/>
      <c r="G324" s="48">
        <v>1</v>
      </c>
      <c r="H324" s="48">
        <v>1982</v>
      </c>
      <c r="I324" s="48" t="s">
        <v>3430</v>
      </c>
      <c r="J324" s="48">
        <v>220</v>
      </c>
      <c r="K324" s="48" t="s">
        <v>5142</v>
      </c>
      <c r="L324" s="59" t="s">
        <v>5143</v>
      </c>
      <c r="M324" s="59"/>
      <c r="N324" s="48" t="s">
        <v>3819</v>
      </c>
      <c r="O324" s="48">
        <v>10850</v>
      </c>
      <c r="P324" s="48">
        <v>15305</v>
      </c>
      <c r="Q324" s="48">
        <v>6800</v>
      </c>
      <c r="R324" s="48" t="s">
        <v>5144</v>
      </c>
      <c r="S324" s="51">
        <v>40528</v>
      </c>
      <c r="T324" s="51" t="s">
        <v>3805</v>
      </c>
      <c r="U324" s="48" t="s">
        <v>3436</v>
      </c>
      <c r="V324" s="48" t="s">
        <v>528</v>
      </c>
      <c r="W324" s="48" t="s">
        <v>888</v>
      </c>
      <c r="X324" s="50"/>
    </row>
    <row r="325" spans="1:24" x14ac:dyDescent="0.25">
      <c r="A325" s="48">
        <f t="shared" si="5"/>
        <v>324</v>
      </c>
      <c r="B325" s="48" t="s">
        <v>893</v>
      </c>
      <c r="C325" s="48" t="s">
        <v>5145</v>
      </c>
      <c r="D325" s="48"/>
      <c r="E325" s="50" t="s">
        <v>5146</v>
      </c>
      <c r="F325" s="50"/>
      <c r="G325" s="48">
        <v>1</v>
      </c>
      <c r="H325" s="48">
        <v>1990</v>
      </c>
      <c r="I325" s="48" t="s">
        <v>3720</v>
      </c>
      <c r="J325" s="48">
        <v>90</v>
      </c>
      <c r="K325" s="48">
        <v>1209825</v>
      </c>
      <c r="L325" s="48" t="s">
        <v>5147</v>
      </c>
      <c r="M325" s="48"/>
      <c r="N325" s="48" t="s">
        <v>3556</v>
      </c>
      <c r="O325" s="48">
        <v>4250</v>
      </c>
      <c r="P325" s="48">
        <v>8000</v>
      </c>
      <c r="Q325" s="48">
        <v>4500</v>
      </c>
      <c r="R325" s="48" t="s">
        <v>5148</v>
      </c>
      <c r="S325" s="51">
        <v>37300</v>
      </c>
      <c r="T325" s="51" t="s">
        <v>3805</v>
      </c>
      <c r="U325" s="48" t="s">
        <v>3436</v>
      </c>
      <c r="V325" s="48" t="s">
        <v>528</v>
      </c>
      <c r="W325" s="48" t="s">
        <v>893</v>
      </c>
      <c r="X325" s="50"/>
    </row>
    <row r="326" spans="1:24" x14ac:dyDescent="0.25">
      <c r="A326" s="48">
        <f t="shared" si="5"/>
        <v>325</v>
      </c>
      <c r="B326" s="48" t="s">
        <v>807</v>
      </c>
      <c r="C326" s="48" t="s">
        <v>5149</v>
      </c>
      <c r="D326" s="48"/>
      <c r="E326" s="50" t="s">
        <v>5150</v>
      </c>
      <c r="F326" s="50"/>
      <c r="G326" s="48">
        <v>1</v>
      </c>
      <c r="H326" s="48">
        <v>1986</v>
      </c>
      <c r="I326" s="48"/>
      <c r="J326" s="48"/>
      <c r="K326" s="48" t="s">
        <v>5151</v>
      </c>
      <c r="L326" s="48"/>
      <c r="M326" s="48"/>
      <c r="N326" s="48" t="s">
        <v>3477</v>
      </c>
      <c r="O326" s="48">
        <v>10850</v>
      </c>
      <c r="P326" s="48">
        <v>25000</v>
      </c>
      <c r="Q326" s="48">
        <v>10000</v>
      </c>
      <c r="R326" s="48" t="s">
        <v>5152</v>
      </c>
      <c r="S326" s="51">
        <v>38525</v>
      </c>
      <c r="T326" s="51" t="s">
        <v>3805</v>
      </c>
      <c r="U326" s="48" t="s">
        <v>3436</v>
      </c>
      <c r="V326" s="48" t="s">
        <v>528</v>
      </c>
      <c r="W326" s="48" t="s">
        <v>807</v>
      </c>
      <c r="X326" s="50"/>
    </row>
    <row r="327" spans="1:24" ht="31.5" x14ac:dyDescent="0.25">
      <c r="A327" s="48">
        <f t="shared" si="5"/>
        <v>326</v>
      </c>
      <c r="B327" s="48" t="s">
        <v>802</v>
      </c>
      <c r="C327" s="48" t="s">
        <v>5153</v>
      </c>
      <c r="D327" s="48"/>
      <c r="E327" s="50" t="s">
        <v>5154</v>
      </c>
      <c r="F327" s="50"/>
      <c r="G327" s="48">
        <v>1</v>
      </c>
      <c r="H327" s="48">
        <v>1992</v>
      </c>
      <c r="I327" s="48"/>
      <c r="J327" s="48"/>
      <c r="K327" s="48" t="s">
        <v>5155</v>
      </c>
      <c r="L327" s="48" t="s">
        <v>5156</v>
      </c>
      <c r="M327" s="59" t="s">
        <v>5157</v>
      </c>
      <c r="N327" s="48" t="s">
        <v>3477</v>
      </c>
      <c r="O327" s="48"/>
      <c r="P327" s="48">
        <v>19000</v>
      </c>
      <c r="Q327" s="48"/>
      <c r="R327" s="48" t="s">
        <v>5158</v>
      </c>
      <c r="S327" s="51">
        <v>36279</v>
      </c>
      <c r="T327" s="51" t="s">
        <v>4694</v>
      </c>
      <c r="U327" s="48" t="s">
        <v>3436</v>
      </c>
      <c r="V327" s="48" t="s">
        <v>528</v>
      </c>
      <c r="W327" s="48" t="s">
        <v>802</v>
      </c>
      <c r="X327" s="50"/>
    </row>
    <row r="328" spans="1:24" x14ac:dyDescent="0.25">
      <c r="A328" s="48">
        <f t="shared" si="5"/>
        <v>327</v>
      </c>
      <c r="B328" s="48" t="s">
        <v>812</v>
      </c>
      <c r="C328" s="48" t="s">
        <v>5159</v>
      </c>
      <c r="D328" s="48"/>
      <c r="E328" s="50" t="s">
        <v>5160</v>
      </c>
      <c r="F328" s="50"/>
      <c r="G328" s="48">
        <v>1</v>
      </c>
      <c r="H328" s="48">
        <v>1991</v>
      </c>
      <c r="I328" s="48"/>
      <c r="J328" s="48"/>
      <c r="K328" s="48" t="s">
        <v>5161</v>
      </c>
      <c r="L328" s="48" t="s">
        <v>5162</v>
      </c>
      <c r="M328" s="48"/>
      <c r="N328" s="48" t="s">
        <v>3556</v>
      </c>
      <c r="O328" s="48">
        <v>6000</v>
      </c>
      <c r="P328" s="48">
        <v>10000</v>
      </c>
      <c r="Q328" s="48">
        <v>5600</v>
      </c>
      <c r="R328" s="48" t="s">
        <v>5163</v>
      </c>
      <c r="S328" s="51">
        <v>38405</v>
      </c>
      <c r="T328" s="51" t="s">
        <v>3805</v>
      </c>
      <c r="U328" s="48" t="s">
        <v>3436</v>
      </c>
      <c r="V328" s="48" t="s">
        <v>528</v>
      </c>
      <c r="W328" s="48" t="s">
        <v>812</v>
      </c>
      <c r="X328" s="50"/>
    </row>
    <row r="329" spans="1:24" x14ac:dyDescent="0.25">
      <c r="A329" s="48">
        <f t="shared" si="5"/>
        <v>328</v>
      </c>
      <c r="B329" s="48" t="s">
        <v>1892</v>
      </c>
      <c r="C329" s="48" t="s">
        <v>5164</v>
      </c>
      <c r="D329" s="48"/>
      <c r="E329" s="50" t="s">
        <v>5165</v>
      </c>
      <c r="F329" s="50"/>
      <c r="G329" s="48">
        <v>4</v>
      </c>
      <c r="H329" s="48">
        <v>1989</v>
      </c>
      <c r="I329" s="48"/>
      <c r="J329" s="48"/>
      <c r="K329" s="48" t="s">
        <v>5166</v>
      </c>
      <c r="L329" s="48"/>
      <c r="M329" s="48"/>
      <c r="N329" s="48" t="s">
        <v>3819</v>
      </c>
      <c r="O329" s="48">
        <v>10800</v>
      </c>
      <c r="P329" s="48">
        <v>20000</v>
      </c>
      <c r="Q329" s="48">
        <v>7500</v>
      </c>
      <c r="R329" s="48" t="s">
        <v>5167</v>
      </c>
      <c r="S329" s="51">
        <v>37397</v>
      </c>
      <c r="T329" s="51" t="s">
        <v>3805</v>
      </c>
      <c r="U329" s="48" t="s">
        <v>3436</v>
      </c>
      <c r="V329" s="48" t="s">
        <v>528</v>
      </c>
      <c r="W329" s="48" t="s">
        <v>1892</v>
      </c>
      <c r="X329" s="50"/>
    </row>
    <row r="330" spans="1:24" x14ac:dyDescent="0.25">
      <c r="A330" s="48">
        <f t="shared" si="5"/>
        <v>329</v>
      </c>
      <c r="B330" s="48" t="s">
        <v>1882</v>
      </c>
      <c r="C330" s="48" t="s">
        <v>5168</v>
      </c>
      <c r="D330" s="48"/>
      <c r="E330" s="50" t="s">
        <v>4140</v>
      </c>
      <c r="F330" s="50"/>
      <c r="G330" s="48">
        <v>4</v>
      </c>
      <c r="H330" s="48">
        <v>1985</v>
      </c>
      <c r="I330" s="48"/>
      <c r="J330" s="48"/>
      <c r="K330" s="48">
        <v>636469</v>
      </c>
      <c r="L330" s="48" t="s">
        <v>5169</v>
      </c>
      <c r="M330" s="48"/>
      <c r="N330" s="48" t="s">
        <v>3819</v>
      </c>
      <c r="O330" s="48">
        <v>6000</v>
      </c>
      <c r="P330" s="48">
        <v>8500</v>
      </c>
      <c r="Q330" s="48">
        <v>4500</v>
      </c>
      <c r="R330" s="48" t="s">
        <v>5170</v>
      </c>
      <c r="S330" s="51">
        <v>38401</v>
      </c>
      <c r="T330" s="51" t="s">
        <v>3805</v>
      </c>
      <c r="U330" s="48" t="s">
        <v>3436</v>
      </c>
      <c r="V330" s="48" t="s">
        <v>528</v>
      </c>
      <c r="W330" s="48" t="s">
        <v>1882</v>
      </c>
      <c r="X330" s="50"/>
    </row>
    <row r="331" spans="1:24" x14ac:dyDescent="0.25">
      <c r="A331" s="48">
        <f t="shared" si="5"/>
        <v>330</v>
      </c>
      <c r="B331" s="48" t="s">
        <v>1887</v>
      </c>
      <c r="C331" s="48" t="s">
        <v>5171</v>
      </c>
      <c r="D331" s="48"/>
      <c r="E331" s="50" t="s">
        <v>4873</v>
      </c>
      <c r="F331" s="50"/>
      <c r="G331" s="48">
        <v>4</v>
      </c>
      <c r="H331" s="48">
        <v>1987</v>
      </c>
      <c r="I331" s="48"/>
      <c r="J331" s="48"/>
      <c r="K331" s="48">
        <v>2693111</v>
      </c>
      <c r="L331" s="48" t="s">
        <v>5172</v>
      </c>
      <c r="M331" s="48"/>
      <c r="N331" s="48" t="s">
        <v>3556</v>
      </c>
      <c r="O331" s="48">
        <v>6000</v>
      </c>
      <c r="P331" s="48">
        <v>9000</v>
      </c>
      <c r="Q331" s="48">
        <v>5700</v>
      </c>
      <c r="R331" s="48" t="s">
        <v>5173</v>
      </c>
      <c r="S331" s="51">
        <v>38394</v>
      </c>
      <c r="T331" s="51" t="s">
        <v>3805</v>
      </c>
      <c r="U331" s="48" t="s">
        <v>3436</v>
      </c>
      <c r="V331" s="48" t="s">
        <v>528</v>
      </c>
      <c r="W331" s="48" t="s">
        <v>1887</v>
      </c>
      <c r="X331" s="50"/>
    </row>
    <row r="332" spans="1:24" x14ac:dyDescent="0.25">
      <c r="A332" s="48">
        <f t="shared" si="5"/>
        <v>331</v>
      </c>
      <c r="B332" s="48" t="s">
        <v>2096</v>
      </c>
      <c r="C332" s="48" t="s">
        <v>5174</v>
      </c>
      <c r="D332" s="48"/>
      <c r="E332" s="50" t="s">
        <v>5175</v>
      </c>
      <c r="F332" s="50"/>
      <c r="G332" s="48">
        <v>5</v>
      </c>
      <c r="H332" s="48">
        <v>1987</v>
      </c>
      <c r="I332" s="48"/>
      <c r="J332" s="48"/>
      <c r="K332" s="48">
        <v>585414</v>
      </c>
      <c r="L332" s="48"/>
      <c r="M332" s="48"/>
      <c r="N332" s="48" t="s">
        <v>3819</v>
      </c>
      <c r="O332" s="48">
        <v>14860</v>
      </c>
      <c r="P332" s="48">
        <v>20000</v>
      </c>
      <c r="Q332" s="48">
        <v>14600</v>
      </c>
      <c r="R332" s="48">
        <v>946423</v>
      </c>
      <c r="S332" s="51">
        <v>38405</v>
      </c>
      <c r="T332" s="51" t="s">
        <v>3805</v>
      </c>
      <c r="U332" s="48" t="s">
        <v>3436</v>
      </c>
      <c r="V332" s="48" t="s">
        <v>528</v>
      </c>
      <c r="W332" s="48" t="s">
        <v>2096</v>
      </c>
      <c r="X332" s="50"/>
    </row>
    <row r="333" spans="1:24" x14ac:dyDescent="0.25">
      <c r="A333" s="48">
        <f t="shared" si="5"/>
        <v>332</v>
      </c>
      <c r="B333" s="71" t="s">
        <v>276</v>
      </c>
      <c r="C333" s="71" t="s">
        <v>5176</v>
      </c>
      <c r="D333" s="71"/>
      <c r="E333" s="50" t="s">
        <v>5177</v>
      </c>
      <c r="F333" s="50"/>
      <c r="G333" s="48">
        <v>1</v>
      </c>
      <c r="H333" s="72">
        <v>1981</v>
      </c>
      <c r="I333" s="48"/>
      <c r="J333" s="48"/>
      <c r="K333" s="48" t="s">
        <v>5178</v>
      </c>
      <c r="L333" s="48" t="s">
        <v>5179</v>
      </c>
      <c r="M333" s="48"/>
      <c r="N333" s="48" t="s">
        <v>3819</v>
      </c>
      <c r="O333" s="48">
        <v>6000</v>
      </c>
      <c r="P333" s="48">
        <v>10525</v>
      </c>
      <c r="Q333" s="48">
        <v>5000</v>
      </c>
      <c r="R333" s="48" t="s">
        <v>5180</v>
      </c>
      <c r="S333" s="51">
        <v>40528</v>
      </c>
      <c r="T333" s="48" t="s">
        <v>3805</v>
      </c>
      <c r="U333" s="48" t="s">
        <v>3436</v>
      </c>
      <c r="V333" s="48" t="s">
        <v>528</v>
      </c>
      <c r="W333" s="71" t="s">
        <v>276</v>
      </c>
      <c r="X333" s="73" t="s">
        <v>5181</v>
      </c>
    </row>
    <row r="334" spans="1:24" x14ac:dyDescent="0.25">
      <c r="A334" s="48">
        <f t="shared" si="5"/>
        <v>333</v>
      </c>
      <c r="B334" s="71" t="s">
        <v>260</v>
      </c>
      <c r="C334" s="71" t="s">
        <v>5182</v>
      </c>
      <c r="D334" s="71"/>
      <c r="E334" s="50" t="s">
        <v>3533</v>
      </c>
      <c r="F334" s="50"/>
      <c r="G334" s="48">
        <v>1</v>
      </c>
      <c r="H334" s="72">
        <v>1998</v>
      </c>
      <c r="I334" s="48"/>
      <c r="J334" s="48"/>
      <c r="K334" s="48" t="s">
        <v>5183</v>
      </c>
      <c r="L334" s="48"/>
      <c r="M334" s="48"/>
      <c r="N334" s="48" t="s">
        <v>3819</v>
      </c>
      <c r="O334" s="48">
        <v>2445</v>
      </c>
      <c r="P334" s="48">
        <v>3500</v>
      </c>
      <c r="Q334" s="48">
        <v>1850</v>
      </c>
      <c r="R334" s="48" t="s">
        <v>5184</v>
      </c>
      <c r="S334" s="51">
        <v>38402</v>
      </c>
      <c r="T334" s="48" t="s">
        <v>3805</v>
      </c>
      <c r="U334" s="48" t="s">
        <v>3436</v>
      </c>
      <c r="V334" s="48" t="s">
        <v>528</v>
      </c>
      <c r="W334" s="71" t="s">
        <v>260</v>
      </c>
      <c r="X334" s="73" t="s">
        <v>5185</v>
      </c>
    </row>
    <row r="335" spans="1:24" x14ac:dyDescent="0.25">
      <c r="A335" s="48">
        <f t="shared" si="5"/>
        <v>334</v>
      </c>
      <c r="B335" s="71" t="s">
        <v>250</v>
      </c>
      <c r="C335" s="71" t="s">
        <v>5186</v>
      </c>
      <c r="D335" s="71"/>
      <c r="E335" s="50" t="s">
        <v>3533</v>
      </c>
      <c r="F335" s="50"/>
      <c r="G335" s="48">
        <v>1</v>
      </c>
      <c r="H335" s="72">
        <v>1998</v>
      </c>
      <c r="I335" s="48"/>
      <c r="J335" s="48"/>
      <c r="K335" s="48" t="s">
        <v>5187</v>
      </c>
      <c r="L335" s="48"/>
      <c r="M335" s="48"/>
      <c r="N335" s="48" t="s">
        <v>3556</v>
      </c>
      <c r="O335" s="48">
        <v>2445</v>
      </c>
      <c r="P335" s="48">
        <v>3500</v>
      </c>
      <c r="Q335" s="48">
        <v>1850</v>
      </c>
      <c r="R335" s="48" t="s">
        <v>5188</v>
      </c>
      <c r="S335" s="51">
        <v>38399</v>
      </c>
      <c r="T335" s="48" t="s">
        <v>3805</v>
      </c>
      <c r="U335" s="48" t="s">
        <v>3436</v>
      </c>
      <c r="V335" s="48" t="s">
        <v>528</v>
      </c>
      <c r="W335" s="71" t="s">
        <v>250</v>
      </c>
      <c r="X335" s="73" t="s">
        <v>5181</v>
      </c>
    </row>
    <row r="336" spans="1:24" x14ac:dyDescent="0.25">
      <c r="A336" s="48">
        <f t="shared" si="5"/>
        <v>335</v>
      </c>
      <c r="B336" s="71" t="s">
        <v>279</v>
      </c>
      <c r="C336" s="71" t="s">
        <v>5189</v>
      </c>
      <c r="D336" s="71"/>
      <c r="E336" s="50" t="s">
        <v>5190</v>
      </c>
      <c r="F336" s="50"/>
      <c r="G336" s="48">
        <v>1</v>
      </c>
      <c r="H336" s="72">
        <v>1996</v>
      </c>
      <c r="I336" s="48"/>
      <c r="J336" s="48"/>
      <c r="K336" s="48" t="s">
        <v>5191</v>
      </c>
      <c r="L336" s="48"/>
      <c r="M336" s="48"/>
      <c r="N336" s="48" t="s">
        <v>3556</v>
      </c>
      <c r="O336" s="48">
        <v>2500</v>
      </c>
      <c r="P336" s="48">
        <v>3400</v>
      </c>
      <c r="Q336" s="48">
        <v>2000</v>
      </c>
      <c r="R336" s="48" t="s">
        <v>5192</v>
      </c>
      <c r="S336" s="51">
        <v>40715</v>
      </c>
      <c r="T336" s="48" t="s">
        <v>3870</v>
      </c>
      <c r="U336" s="48" t="s">
        <v>3436</v>
      </c>
      <c r="V336" s="48" t="s">
        <v>528</v>
      </c>
      <c r="W336" s="71" t="s">
        <v>279</v>
      </c>
      <c r="X336" s="73" t="s">
        <v>5181</v>
      </c>
    </row>
    <row r="337" spans="1:24" x14ac:dyDescent="0.25">
      <c r="A337" s="48">
        <f t="shared" si="5"/>
        <v>336</v>
      </c>
      <c r="B337" s="71" t="s">
        <v>275</v>
      </c>
      <c r="C337" s="71" t="s">
        <v>5193</v>
      </c>
      <c r="D337" s="71"/>
      <c r="E337" s="50" t="s">
        <v>3846</v>
      </c>
      <c r="F337" s="50"/>
      <c r="G337" s="48">
        <v>1</v>
      </c>
      <c r="H337" s="72">
        <v>1975</v>
      </c>
      <c r="I337" s="48"/>
      <c r="J337" s="48"/>
      <c r="K337" s="48"/>
      <c r="L337" s="48" t="s">
        <v>5194</v>
      </c>
      <c r="M337" s="48"/>
      <c r="N337" s="48" t="s">
        <v>3556</v>
      </c>
      <c r="O337" s="48">
        <v>6000</v>
      </c>
      <c r="P337" s="48">
        <v>10525</v>
      </c>
      <c r="Q337" s="48">
        <v>5000</v>
      </c>
      <c r="R337" s="48" t="s">
        <v>5195</v>
      </c>
      <c r="S337" s="51">
        <v>40568</v>
      </c>
      <c r="T337" s="48" t="s">
        <v>3805</v>
      </c>
      <c r="U337" s="48" t="s">
        <v>3436</v>
      </c>
      <c r="V337" s="48" t="s">
        <v>528</v>
      </c>
      <c r="W337" s="71" t="s">
        <v>275</v>
      </c>
      <c r="X337" s="73" t="s">
        <v>5185</v>
      </c>
    </row>
    <row r="338" spans="1:24" x14ac:dyDescent="0.25">
      <c r="A338" s="48">
        <f t="shared" si="5"/>
        <v>337</v>
      </c>
      <c r="B338" s="71" t="s">
        <v>278</v>
      </c>
      <c r="C338" s="71" t="s">
        <v>5196</v>
      </c>
      <c r="D338" s="71"/>
      <c r="E338" s="50" t="s">
        <v>5197</v>
      </c>
      <c r="F338" s="50"/>
      <c r="G338" s="48">
        <v>1</v>
      </c>
      <c r="H338" s="72">
        <v>1993</v>
      </c>
      <c r="I338" s="48"/>
      <c r="J338" s="48"/>
      <c r="K338" s="48" t="s">
        <v>5198</v>
      </c>
      <c r="L338" s="48" t="s">
        <v>5199</v>
      </c>
      <c r="M338" s="48"/>
      <c r="N338" s="48" t="s">
        <v>3556</v>
      </c>
      <c r="O338" s="48">
        <v>6000</v>
      </c>
      <c r="P338" s="48">
        <v>10500</v>
      </c>
      <c r="Q338" s="48">
        <v>4500</v>
      </c>
      <c r="R338" s="48" t="s">
        <v>5200</v>
      </c>
      <c r="S338" s="51">
        <v>40459</v>
      </c>
      <c r="T338" s="48" t="s">
        <v>3805</v>
      </c>
      <c r="U338" s="48" t="s">
        <v>3436</v>
      </c>
      <c r="V338" s="48" t="s">
        <v>528</v>
      </c>
      <c r="W338" s="71" t="s">
        <v>278</v>
      </c>
      <c r="X338" s="73" t="s">
        <v>5201</v>
      </c>
    </row>
    <row r="339" spans="1:24" x14ac:dyDescent="0.25">
      <c r="A339" s="48">
        <f t="shared" si="5"/>
        <v>338</v>
      </c>
      <c r="B339" s="71" t="s">
        <v>277</v>
      </c>
      <c r="C339" s="71" t="s">
        <v>5202</v>
      </c>
      <c r="D339" s="71"/>
      <c r="E339" s="50" t="s">
        <v>5203</v>
      </c>
      <c r="F339" s="50"/>
      <c r="G339" s="48">
        <v>1</v>
      </c>
      <c r="H339" s="72">
        <v>1996</v>
      </c>
      <c r="I339" s="48"/>
      <c r="J339" s="48"/>
      <c r="K339" s="48" t="s">
        <v>5204</v>
      </c>
      <c r="L339" s="48" t="s">
        <v>5205</v>
      </c>
      <c r="M339" s="48"/>
      <c r="N339" s="48" t="s">
        <v>3819</v>
      </c>
      <c r="O339" s="48">
        <v>6000</v>
      </c>
      <c r="P339" s="48">
        <v>10150</v>
      </c>
      <c r="Q339" s="48">
        <v>4500</v>
      </c>
      <c r="R339" s="48" t="s">
        <v>5206</v>
      </c>
      <c r="S339" s="51">
        <v>40513</v>
      </c>
      <c r="T339" s="48" t="s">
        <v>3805</v>
      </c>
      <c r="U339" s="48" t="s">
        <v>3436</v>
      </c>
      <c r="V339" s="48" t="s">
        <v>528</v>
      </c>
      <c r="W339" s="71" t="s">
        <v>277</v>
      </c>
      <c r="X339" s="73" t="s">
        <v>5201</v>
      </c>
    </row>
    <row r="340" spans="1:24" x14ac:dyDescent="0.25">
      <c r="A340" s="48">
        <f t="shared" si="5"/>
        <v>339</v>
      </c>
      <c r="B340" s="71" t="s">
        <v>257</v>
      </c>
      <c r="C340" s="71" t="s">
        <v>5207</v>
      </c>
      <c r="D340" s="71"/>
      <c r="E340" s="50" t="s">
        <v>5208</v>
      </c>
      <c r="F340" s="50"/>
      <c r="G340" s="48">
        <v>1</v>
      </c>
      <c r="H340" s="72">
        <v>1983</v>
      </c>
      <c r="I340" s="48"/>
      <c r="J340" s="48"/>
      <c r="K340" s="48">
        <v>5321211229</v>
      </c>
      <c r="L340" s="48" t="s">
        <v>5209</v>
      </c>
      <c r="M340" s="48"/>
      <c r="N340" s="48" t="s">
        <v>3819</v>
      </c>
      <c r="O340" s="48">
        <v>10850</v>
      </c>
      <c r="P340" s="48">
        <v>15025</v>
      </c>
      <c r="Q340" s="48"/>
      <c r="R340" s="48" t="s">
        <v>5210</v>
      </c>
      <c r="S340" s="51">
        <v>38742</v>
      </c>
      <c r="T340" s="48" t="s">
        <v>3805</v>
      </c>
      <c r="U340" s="48" t="s">
        <v>3436</v>
      </c>
      <c r="V340" s="48" t="s">
        <v>528</v>
      </c>
      <c r="W340" s="71" t="s">
        <v>257</v>
      </c>
      <c r="X340" s="73" t="s">
        <v>5181</v>
      </c>
    </row>
    <row r="341" spans="1:24" x14ac:dyDescent="0.25">
      <c r="A341" s="48">
        <f t="shared" si="5"/>
        <v>340</v>
      </c>
      <c r="B341" s="71" t="s">
        <v>2282</v>
      </c>
      <c r="C341" s="71" t="s">
        <v>5211</v>
      </c>
      <c r="D341" s="71"/>
      <c r="E341" s="50" t="s">
        <v>5212</v>
      </c>
      <c r="F341" s="50"/>
      <c r="G341" s="48">
        <v>1</v>
      </c>
      <c r="H341" s="72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51"/>
      <c r="T341" s="48"/>
      <c r="U341" s="48" t="s">
        <v>3436</v>
      </c>
      <c r="V341" s="48" t="s">
        <v>528</v>
      </c>
      <c r="W341" s="71" t="s">
        <v>2282</v>
      </c>
      <c r="X341" s="73"/>
    </row>
    <row r="342" spans="1:24" ht="31.5" x14ac:dyDescent="0.25">
      <c r="A342" s="48">
        <f t="shared" si="5"/>
        <v>341</v>
      </c>
      <c r="B342" s="71" t="s">
        <v>256</v>
      </c>
      <c r="C342" s="71" t="s">
        <v>5213</v>
      </c>
      <c r="D342" s="71"/>
      <c r="E342" s="50" t="s">
        <v>3846</v>
      </c>
      <c r="F342" s="50"/>
      <c r="G342" s="48">
        <v>1</v>
      </c>
      <c r="H342" s="72">
        <v>1990</v>
      </c>
      <c r="I342" s="48"/>
      <c r="J342" s="48"/>
      <c r="K342" s="48">
        <v>589398</v>
      </c>
      <c r="L342" s="48" t="s">
        <v>5214</v>
      </c>
      <c r="M342" s="48"/>
      <c r="N342" s="48" t="s">
        <v>3819</v>
      </c>
      <c r="O342" s="48">
        <v>6000</v>
      </c>
      <c r="P342" s="48">
        <v>9818</v>
      </c>
      <c r="Q342" s="48"/>
      <c r="R342" s="48" t="s">
        <v>5215</v>
      </c>
      <c r="S342" s="51">
        <v>36426</v>
      </c>
      <c r="T342" s="48" t="s">
        <v>4694</v>
      </c>
      <c r="U342" s="48" t="s">
        <v>3436</v>
      </c>
      <c r="V342" s="48" t="s">
        <v>528</v>
      </c>
      <c r="W342" s="71" t="s">
        <v>256</v>
      </c>
      <c r="X342" s="73" t="s">
        <v>5185</v>
      </c>
    </row>
    <row r="343" spans="1:24" ht="31.5" x14ac:dyDescent="0.25">
      <c r="A343" s="48">
        <f t="shared" si="5"/>
        <v>342</v>
      </c>
      <c r="B343" s="71" t="s">
        <v>252</v>
      </c>
      <c r="C343" s="71" t="s">
        <v>5216</v>
      </c>
      <c r="D343" s="71"/>
      <c r="E343" s="50" t="s">
        <v>5217</v>
      </c>
      <c r="F343" s="50"/>
      <c r="G343" s="48">
        <v>1</v>
      </c>
      <c r="H343" s="72">
        <v>1993</v>
      </c>
      <c r="I343" s="48"/>
      <c r="J343" s="48"/>
      <c r="K343" s="48" t="s">
        <v>5218</v>
      </c>
      <c r="L343" s="48" t="s">
        <v>5219</v>
      </c>
      <c r="M343" s="59" t="s">
        <v>5220</v>
      </c>
      <c r="N343" s="48" t="s">
        <v>3433</v>
      </c>
      <c r="O343" s="48">
        <v>10850</v>
      </c>
      <c r="P343" s="48">
        <v>17850</v>
      </c>
      <c r="Q343" s="48"/>
      <c r="R343" s="48" t="s">
        <v>5221</v>
      </c>
      <c r="S343" s="51">
        <v>36278</v>
      </c>
      <c r="T343" s="48" t="s">
        <v>4694</v>
      </c>
      <c r="U343" s="48" t="s">
        <v>3436</v>
      </c>
      <c r="V343" s="48" t="s">
        <v>528</v>
      </c>
      <c r="W343" s="71" t="s">
        <v>252</v>
      </c>
      <c r="X343" s="73" t="s">
        <v>5185</v>
      </c>
    </row>
    <row r="344" spans="1:24" ht="31.5" x14ac:dyDescent="0.25">
      <c r="A344" s="48">
        <f t="shared" si="5"/>
        <v>343</v>
      </c>
      <c r="B344" s="71" t="s">
        <v>251</v>
      </c>
      <c r="C344" s="71" t="s">
        <v>5222</v>
      </c>
      <c r="D344" s="71"/>
      <c r="E344" s="50" t="s">
        <v>5217</v>
      </c>
      <c r="F344" s="50"/>
      <c r="G344" s="48">
        <v>1</v>
      </c>
      <c r="H344" s="72">
        <v>1993</v>
      </c>
      <c r="I344" s="48"/>
      <c r="J344" s="48"/>
      <c r="K344" s="48" t="s">
        <v>5223</v>
      </c>
      <c r="L344" s="48" t="s">
        <v>5224</v>
      </c>
      <c r="M344" s="48"/>
      <c r="N344" s="48" t="s">
        <v>3819</v>
      </c>
      <c r="O344" s="48">
        <v>10850</v>
      </c>
      <c r="P344" s="48">
        <v>23500</v>
      </c>
      <c r="Q344" s="48"/>
      <c r="R344" s="48" t="s">
        <v>5225</v>
      </c>
      <c r="S344" s="51">
        <v>36278</v>
      </c>
      <c r="T344" s="48" t="s">
        <v>4694</v>
      </c>
      <c r="U344" s="48" t="s">
        <v>3436</v>
      </c>
      <c r="V344" s="48" t="s">
        <v>528</v>
      </c>
      <c r="W344" s="71" t="s">
        <v>251</v>
      </c>
      <c r="X344" s="73" t="s">
        <v>5181</v>
      </c>
    </row>
    <row r="345" spans="1:24" x14ac:dyDescent="0.25">
      <c r="A345" s="48">
        <f t="shared" si="5"/>
        <v>344</v>
      </c>
      <c r="B345" s="71" t="s">
        <v>271</v>
      </c>
      <c r="C345" s="71" t="s">
        <v>5226</v>
      </c>
      <c r="D345" s="71"/>
      <c r="E345" s="50" t="s">
        <v>5227</v>
      </c>
      <c r="F345" s="50"/>
      <c r="G345" s="48">
        <v>1</v>
      </c>
      <c r="H345" s="72">
        <v>1982</v>
      </c>
      <c r="I345" s="48"/>
      <c r="J345" s="48"/>
      <c r="K345" s="48"/>
      <c r="L345" s="48" t="s">
        <v>5228</v>
      </c>
      <c r="M345" s="48"/>
      <c r="N345" s="48" t="s">
        <v>3433</v>
      </c>
      <c r="O345" s="48">
        <v>4250</v>
      </c>
      <c r="P345" s="48">
        <v>5400</v>
      </c>
      <c r="Q345" s="48">
        <v>3500</v>
      </c>
      <c r="R345" s="48" t="s">
        <v>5229</v>
      </c>
      <c r="S345" s="51">
        <v>38470</v>
      </c>
      <c r="T345" s="48" t="s">
        <v>3805</v>
      </c>
      <c r="U345" s="48" t="s">
        <v>3436</v>
      </c>
      <c r="V345" s="48" t="s">
        <v>528</v>
      </c>
      <c r="W345" s="71" t="s">
        <v>271</v>
      </c>
      <c r="X345" s="73" t="s">
        <v>5185</v>
      </c>
    </row>
    <row r="346" spans="1:24" x14ac:dyDescent="0.25">
      <c r="A346" s="48">
        <f t="shared" si="5"/>
        <v>345</v>
      </c>
      <c r="B346" s="71" t="s">
        <v>270</v>
      </c>
      <c r="C346" s="71" t="s">
        <v>5230</v>
      </c>
      <c r="D346" s="71"/>
      <c r="E346" s="50" t="s">
        <v>5146</v>
      </c>
      <c r="F346" s="50"/>
      <c r="G346" s="48">
        <v>1</v>
      </c>
      <c r="H346" s="72">
        <v>1989</v>
      </c>
      <c r="I346" s="48"/>
      <c r="J346" s="48"/>
      <c r="K346" s="48"/>
      <c r="L346" s="48"/>
      <c r="M346" s="48"/>
      <c r="N346" s="48" t="s">
        <v>3433</v>
      </c>
      <c r="O346" s="48">
        <v>4250</v>
      </c>
      <c r="P346" s="48">
        <v>6210</v>
      </c>
      <c r="Q346" s="48">
        <v>3500</v>
      </c>
      <c r="R346" s="48" t="s">
        <v>5231</v>
      </c>
      <c r="S346" s="51">
        <v>39021</v>
      </c>
      <c r="T346" s="48" t="s">
        <v>3805</v>
      </c>
      <c r="U346" s="48" t="s">
        <v>3436</v>
      </c>
      <c r="V346" s="48" t="s">
        <v>528</v>
      </c>
      <c r="W346" s="71" t="s">
        <v>270</v>
      </c>
      <c r="X346" s="73" t="s">
        <v>5181</v>
      </c>
    </row>
    <row r="347" spans="1:24" ht="31.5" x14ac:dyDescent="0.25">
      <c r="A347" s="48">
        <f t="shared" si="5"/>
        <v>346</v>
      </c>
      <c r="B347" s="71" t="s">
        <v>264</v>
      </c>
      <c r="C347" s="71" t="s">
        <v>5232</v>
      </c>
      <c r="D347" s="71"/>
      <c r="E347" s="50" t="s">
        <v>3501</v>
      </c>
      <c r="F347" s="50"/>
      <c r="G347" s="48">
        <v>1</v>
      </c>
      <c r="H347" s="72">
        <v>1995</v>
      </c>
      <c r="I347" s="48"/>
      <c r="J347" s="48"/>
      <c r="K347" s="48" t="s">
        <v>5233</v>
      </c>
      <c r="L347" s="48"/>
      <c r="M347" s="48"/>
      <c r="N347" s="48" t="s">
        <v>3433</v>
      </c>
      <c r="O347" s="48">
        <v>4015</v>
      </c>
      <c r="P347" s="48">
        <v>7000</v>
      </c>
      <c r="Q347" s="48"/>
      <c r="R347" s="48" t="s">
        <v>5234</v>
      </c>
      <c r="S347" s="51">
        <v>36866</v>
      </c>
      <c r="T347" s="48" t="s">
        <v>4694</v>
      </c>
      <c r="U347" s="48" t="s">
        <v>3436</v>
      </c>
      <c r="V347" s="48" t="s">
        <v>528</v>
      </c>
      <c r="W347" s="71" t="s">
        <v>264</v>
      </c>
      <c r="X347" s="73" t="s">
        <v>5185</v>
      </c>
    </row>
    <row r="348" spans="1:24" x14ac:dyDescent="0.25">
      <c r="A348" s="48">
        <f t="shared" si="5"/>
        <v>347</v>
      </c>
      <c r="B348" s="71" t="s">
        <v>263</v>
      </c>
      <c r="C348" s="71" t="s">
        <v>5235</v>
      </c>
      <c r="D348" s="71"/>
      <c r="E348" s="50" t="s">
        <v>3801</v>
      </c>
      <c r="F348" s="50"/>
      <c r="G348" s="48">
        <v>1</v>
      </c>
      <c r="H348" s="72">
        <v>1998</v>
      </c>
      <c r="I348" s="48"/>
      <c r="J348" s="48"/>
      <c r="K348" s="48" t="s">
        <v>5236</v>
      </c>
      <c r="L348" s="48"/>
      <c r="M348" s="48"/>
      <c r="N348" s="48" t="s">
        <v>3433</v>
      </c>
      <c r="O348" s="48">
        <v>4250</v>
      </c>
      <c r="P348" s="48">
        <v>7000</v>
      </c>
      <c r="Q348" s="48"/>
      <c r="R348" s="48" t="s">
        <v>5237</v>
      </c>
      <c r="S348" s="51">
        <v>36823</v>
      </c>
      <c r="T348" s="48" t="s">
        <v>3805</v>
      </c>
      <c r="U348" s="48" t="s">
        <v>3436</v>
      </c>
      <c r="V348" s="48" t="s">
        <v>528</v>
      </c>
      <c r="W348" s="71" t="s">
        <v>263</v>
      </c>
      <c r="X348" s="73" t="s">
        <v>5185</v>
      </c>
    </row>
    <row r="349" spans="1:24" x14ac:dyDescent="0.25">
      <c r="A349" s="48">
        <f t="shared" si="5"/>
        <v>348</v>
      </c>
      <c r="B349" s="71" t="s">
        <v>255</v>
      </c>
      <c r="C349" s="71" t="s">
        <v>5238</v>
      </c>
      <c r="D349" s="71"/>
      <c r="E349" s="50" t="s">
        <v>5146</v>
      </c>
      <c r="F349" s="50"/>
      <c r="G349" s="48">
        <v>1</v>
      </c>
      <c r="H349" s="72">
        <v>1992</v>
      </c>
      <c r="I349" s="48"/>
      <c r="J349" s="48"/>
      <c r="K349" s="48" t="s">
        <v>5239</v>
      </c>
      <c r="L349" s="48" t="s">
        <v>5240</v>
      </c>
      <c r="M349" s="48"/>
      <c r="N349" s="48" t="s">
        <v>3556</v>
      </c>
      <c r="O349" s="48">
        <v>4250</v>
      </c>
      <c r="P349" s="48">
        <v>5500</v>
      </c>
      <c r="Q349" s="48">
        <v>3300</v>
      </c>
      <c r="R349" s="48" t="s">
        <v>5241</v>
      </c>
      <c r="S349" s="51">
        <v>40701</v>
      </c>
      <c r="T349" s="48" t="s">
        <v>3870</v>
      </c>
      <c r="U349" s="48" t="s">
        <v>3436</v>
      </c>
      <c r="V349" s="48" t="s">
        <v>528</v>
      </c>
      <c r="W349" s="71" t="s">
        <v>255</v>
      </c>
      <c r="X349" s="73" t="s">
        <v>5185</v>
      </c>
    </row>
    <row r="350" spans="1:24" x14ac:dyDescent="0.25">
      <c r="A350" s="48">
        <f t="shared" si="5"/>
        <v>349</v>
      </c>
      <c r="B350" s="71" t="s">
        <v>245</v>
      </c>
      <c r="C350" s="71" t="s">
        <v>5242</v>
      </c>
      <c r="D350" s="71"/>
      <c r="E350" s="50" t="s">
        <v>3493</v>
      </c>
      <c r="F350" s="50"/>
      <c r="G350" s="48">
        <v>1</v>
      </c>
      <c r="H350" s="72">
        <v>1999</v>
      </c>
      <c r="I350" s="48"/>
      <c r="J350" s="48"/>
      <c r="K350" s="48" t="s">
        <v>5243</v>
      </c>
      <c r="L350" s="48" t="s">
        <v>5244</v>
      </c>
      <c r="M350" s="48"/>
      <c r="N350" s="48" t="s">
        <v>3510</v>
      </c>
      <c r="O350" s="48">
        <v>2445</v>
      </c>
      <c r="P350" s="48">
        <v>3450</v>
      </c>
      <c r="Q350" s="48">
        <v>2000</v>
      </c>
      <c r="R350" s="48" t="s">
        <v>5245</v>
      </c>
      <c r="S350" s="51">
        <v>38399</v>
      </c>
      <c r="T350" s="48" t="s">
        <v>3805</v>
      </c>
      <c r="U350" s="48" t="s">
        <v>3436</v>
      </c>
      <c r="V350" s="48" t="s">
        <v>528</v>
      </c>
      <c r="W350" s="71" t="s">
        <v>245</v>
      </c>
      <c r="X350" s="73" t="s">
        <v>5185</v>
      </c>
    </row>
    <row r="351" spans="1:24" ht="31.5" x14ac:dyDescent="0.25">
      <c r="A351" s="48">
        <f t="shared" si="5"/>
        <v>350</v>
      </c>
      <c r="B351" s="71" t="s">
        <v>249</v>
      </c>
      <c r="C351" s="71" t="s">
        <v>5246</v>
      </c>
      <c r="D351" s="71"/>
      <c r="E351" s="50" t="s">
        <v>4737</v>
      </c>
      <c r="F351" s="50"/>
      <c r="G351" s="48">
        <v>1</v>
      </c>
      <c r="H351" s="72">
        <v>1999</v>
      </c>
      <c r="I351" s="48"/>
      <c r="J351" s="48"/>
      <c r="K351" s="48" t="s">
        <v>5247</v>
      </c>
      <c r="L351" s="48"/>
      <c r="M351" s="48"/>
      <c r="N351" s="48" t="s">
        <v>3433</v>
      </c>
      <c r="O351" s="48">
        <v>4750</v>
      </c>
      <c r="P351" s="48">
        <v>6950</v>
      </c>
      <c r="Q351" s="48"/>
      <c r="R351" s="48" t="s">
        <v>5248</v>
      </c>
      <c r="S351" s="51">
        <v>36879</v>
      </c>
      <c r="T351" s="48" t="s">
        <v>4694</v>
      </c>
      <c r="U351" s="48" t="s">
        <v>3436</v>
      </c>
      <c r="V351" s="48" t="s">
        <v>528</v>
      </c>
      <c r="W351" s="71" t="s">
        <v>249</v>
      </c>
      <c r="X351" s="73" t="s">
        <v>5181</v>
      </c>
    </row>
    <row r="352" spans="1:24" x14ac:dyDescent="0.25">
      <c r="A352" s="48">
        <f t="shared" si="5"/>
        <v>351</v>
      </c>
      <c r="B352" s="71" t="s">
        <v>269</v>
      </c>
      <c r="C352" s="71" t="s">
        <v>5249</v>
      </c>
      <c r="D352" s="71"/>
      <c r="E352" s="50" t="s">
        <v>5250</v>
      </c>
      <c r="F352" s="50"/>
      <c r="G352" s="48">
        <v>1</v>
      </c>
      <c r="H352" s="72">
        <v>1992</v>
      </c>
      <c r="I352" s="48"/>
      <c r="J352" s="48"/>
      <c r="K352" s="48" t="s">
        <v>5251</v>
      </c>
      <c r="L352" s="48"/>
      <c r="M352" s="48"/>
      <c r="N352" s="48" t="s">
        <v>3556</v>
      </c>
      <c r="O352" s="48">
        <v>3480</v>
      </c>
      <c r="P352" s="48">
        <v>6200</v>
      </c>
      <c r="Q352" s="48">
        <v>3900</v>
      </c>
      <c r="R352" s="48" t="s">
        <v>5252</v>
      </c>
      <c r="S352" s="51">
        <v>38401</v>
      </c>
      <c r="T352" s="48" t="s">
        <v>3805</v>
      </c>
      <c r="U352" s="48" t="s">
        <v>3436</v>
      </c>
      <c r="V352" s="48" t="s">
        <v>528</v>
      </c>
      <c r="W352" s="71" t="s">
        <v>269</v>
      </c>
      <c r="X352" s="73" t="s">
        <v>5181</v>
      </c>
    </row>
    <row r="353" spans="1:24" x14ac:dyDescent="0.25">
      <c r="A353" s="48">
        <f t="shared" si="5"/>
        <v>352</v>
      </c>
      <c r="B353" s="71" t="s">
        <v>248</v>
      </c>
      <c r="C353" s="71" t="s">
        <v>5253</v>
      </c>
      <c r="D353" s="71"/>
      <c r="E353" s="50" t="s">
        <v>5254</v>
      </c>
      <c r="F353" s="50"/>
      <c r="G353" s="48">
        <v>1</v>
      </c>
      <c r="H353" s="72">
        <v>1996</v>
      </c>
      <c r="I353" s="48"/>
      <c r="J353" s="48"/>
      <c r="K353" s="48"/>
      <c r="L353" s="48" t="s">
        <v>5255</v>
      </c>
      <c r="M353" s="48"/>
      <c r="N353" s="48" t="s">
        <v>3510</v>
      </c>
      <c r="O353" s="48">
        <v>2445</v>
      </c>
      <c r="P353" s="48">
        <v>3500</v>
      </c>
      <c r="Q353" s="48">
        <v>1850</v>
      </c>
      <c r="R353" s="48" t="s">
        <v>5256</v>
      </c>
      <c r="S353" s="51">
        <v>38410</v>
      </c>
      <c r="T353" s="48" t="s">
        <v>3805</v>
      </c>
      <c r="U353" s="48" t="s">
        <v>3436</v>
      </c>
      <c r="V353" s="48" t="s">
        <v>528</v>
      </c>
      <c r="W353" s="71" t="s">
        <v>248</v>
      </c>
      <c r="X353" s="73" t="s">
        <v>5185</v>
      </c>
    </row>
    <row r="354" spans="1:24" x14ac:dyDescent="0.25">
      <c r="A354" s="48">
        <f t="shared" si="5"/>
        <v>353</v>
      </c>
      <c r="B354" s="71" t="s">
        <v>268</v>
      </c>
      <c r="C354" s="71" t="s">
        <v>5257</v>
      </c>
      <c r="D354" s="71"/>
      <c r="E354" s="50" t="s">
        <v>5146</v>
      </c>
      <c r="F354" s="50"/>
      <c r="G354" s="48">
        <v>1</v>
      </c>
      <c r="H354" s="72">
        <v>1990</v>
      </c>
      <c r="I354" s="48"/>
      <c r="J354" s="48"/>
      <c r="K354" s="48" t="s">
        <v>5258</v>
      </c>
      <c r="L354" s="48" t="s">
        <v>5259</v>
      </c>
      <c r="M354" s="48"/>
      <c r="N354" s="48" t="s">
        <v>3433</v>
      </c>
      <c r="O354" s="48">
        <v>2450</v>
      </c>
      <c r="P354" s="48">
        <v>7500</v>
      </c>
      <c r="Q354" s="48">
        <v>3500</v>
      </c>
      <c r="R354" s="48" t="s">
        <v>5260</v>
      </c>
      <c r="S354" s="51">
        <v>38483</v>
      </c>
      <c r="T354" s="48" t="s">
        <v>3805</v>
      </c>
      <c r="U354" s="48" t="s">
        <v>3436</v>
      </c>
      <c r="V354" s="48" t="s">
        <v>528</v>
      </c>
      <c r="W354" s="71" t="s">
        <v>268</v>
      </c>
      <c r="X354" s="73" t="s">
        <v>5181</v>
      </c>
    </row>
    <row r="355" spans="1:24" x14ac:dyDescent="0.25">
      <c r="A355" s="48">
        <f t="shared" si="5"/>
        <v>354</v>
      </c>
      <c r="B355" s="71" t="s">
        <v>259</v>
      </c>
      <c r="C355" s="71" t="s">
        <v>5261</v>
      </c>
      <c r="D355" s="71"/>
      <c r="E355" s="50" t="s">
        <v>5254</v>
      </c>
      <c r="F355" s="50"/>
      <c r="G355" s="48">
        <v>1</v>
      </c>
      <c r="H355" s="72">
        <v>1996</v>
      </c>
      <c r="I355" s="48"/>
      <c r="J355" s="48"/>
      <c r="K355" s="48"/>
      <c r="L355" s="48" t="s">
        <v>5262</v>
      </c>
      <c r="M355" s="48"/>
      <c r="N355" s="48" t="s">
        <v>3510</v>
      </c>
      <c r="O355" s="48">
        <v>2445</v>
      </c>
      <c r="P355" s="48">
        <v>3500</v>
      </c>
      <c r="Q355" s="48">
        <v>1850</v>
      </c>
      <c r="R355" s="48" t="s">
        <v>5263</v>
      </c>
      <c r="S355" s="51">
        <v>37408</v>
      </c>
      <c r="T355" s="48" t="s">
        <v>3805</v>
      </c>
      <c r="U355" s="48" t="s">
        <v>3436</v>
      </c>
      <c r="V355" s="48" t="s">
        <v>528</v>
      </c>
      <c r="W355" s="71" t="s">
        <v>259</v>
      </c>
      <c r="X355" s="73" t="s">
        <v>5185</v>
      </c>
    </row>
    <row r="356" spans="1:24" x14ac:dyDescent="0.25">
      <c r="A356" s="48">
        <f t="shared" si="5"/>
        <v>355</v>
      </c>
      <c r="B356" s="71" t="s">
        <v>254</v>
      </c>
      <c r="C356" s="71" t="s">
        <v>5264</v>
      </c>
      <c r="D356" s="71"/>
      <c r="E356" s="50" t="s">
        <v>5254</v>
      </c>
      <c r="F356" s="50"/>
      <c r="G356" s="48">
        <v>1</v>
      </c>
      <c r="H356" s="72">
        <v>1995</v>
      </c>
      <c r="I356" s="48"/>
      <c r="J356" s="48"/>
      <c r="K356" s="48"/>
      <c r="L356" s="48" t="s">
        <v>5265</v>
      </c>
      <c r="M356" s="48"/>
      <c r="N356" s="48" t="s">
        <v>3556</v>
      </c>
      <c r="O356" s="48">
        <v>2445</v>
      </c>
      <c r="P356" s="48">
        <v>3500</v>
      </c>
      <c r="Q356" s="48">
        <v>1800</v>
      </c>
      <c r="R356" s="48" t="s">
        <v>5266</v>
      </c>
      <c r="S356" s="51">
        <v>38399</v>
      </c>
      <c r="T356" s="48" t="s">
        <v>3805</v>
      </c>
      <c r="U356" s="48" t="s">
        <v>3436</v>
      </c>
      <c r="V356" s="48" t="s">
        <v>528</v>
      </c>
      <c r="W356" s="71" t="s">
        <v>254</v>
      </c>
      <c r="X356" s="73" t="s">
        <v>5185</v>
      </c>
    </row>
    <row r="357" spans="1:24" x14ac:dyDescent="0.25">
      <c r="A357" s="48">
        <f t="shared" si="5"/>
        <v>356</v>
      </c>
      <c r="B357" s="71" t="s">
        <v>258</v>
      </c>
      <c r="C357" s="71" t="s">
        <v>5267</v>
      </c>
      <c r="D357" s="71"/>
      <c r="E357" s="50" t="s">
        <v>5146</v>
      </c>
      <c r="F357" s="50"/>
      <c r="G357" s="48">
        <v>1</v>
      </c>
      <c r="H357" s="72">
        <v>1990</v>
      </c>
      <c r="I357" s="48"/>
      <c r="J357" s="48"/>
      <c r="K357" s="48" t="s">
        <v>5268</v>
      </c>
      <c r="L357" s="48" t="s">
        <v>5269</v>
      </c>
      <c r="M357" s="48"/>
      <c r="N357" s="48" t="s">
        <v>3556</v>
      </c>
      <c r="O357" s="48">
        <v>4250</v>
      </c>
      <c r="P357" s="48">
        <v>7000</v>
      </c>
      <c r="Q357" s="48">
        <v>4200</v>
      </c>
      <c r="R357" s="48" t="s">
        <v>5270</v>
      </c>
      <c r="S357" s="51">
        <v>38399</v>
      </c>
      <c r="T357" s="48" t="s">
        <v>3805</v>
      </c>
      <c r="U357" s="48" t="s">
        <v>3436</v>
      </c>
      <c r="V357" s="48" t="s">
        <v>528</v>
      </c>
      <c r="W357" s="71" t="s">
        <v>258</v>
      </c>
      <c r="X357" s="73" t="s">
        <v>5181</v>
      </c>
    </row>
    <row r="358" spans="1:24" x14ac:dyDescent="0.25">
      <c r="A358" s="48">
        <f t="shared" si="5"/>
        <v>357</v>
      </c>
      <c r="B358" s="71" t="s">
        <v>274</v>
      </c>
      <c r="C358" s="71" t="s">
        <v>5271</v>
      </c>
      <c r="D358" s="71"/>
      <c r="E358" s="50" t="s">
        <v>3846</v>
      </c>
      <c r="F358" s="50"/>
      <c r="G358" s="48">
        <v>1</v>
      </c>
      <c r="H358" s="72">
        <v>1974</v>
      </c>
      <c r="I358" s="48"/>
      <c r="J358" s="48"/>
      <c r="K358" s="48">
        <v>1053183</v>
      </c>
      <c r="L358" s="48" t="s">
        <v>5272</v>
      </c>
      <c r="M358" s="48"/>
      <c r="N358" s="48" t="s">
        <v>3556</v>
      </c>
      <c r="O358" s="48">
        <v>6000</v>
      </c>
      <c r="P358" s="48">
        <v>9500</v>
      </c>
      <c r="Q358" s="48">
        <v>4500</v>
      </c>
      <c r="R358" s="48" t="s">
        <v>5273</v>
      </c>
      <c r="S358" s="51">
        <v>42425</v>
      </c>
      <c r="T358" s="48"/>
      <c r="U358" s="48" t="s">
        <v>3436</v>
      </c>
      <c r="V358" s="48" t="s">
        <v>528</v>
      </c>
      <c r="W358" s="71" t="s">
        <v>274</v>
      </c>
      <c r="X358" s="73" t="s">
        <v>5201</v>
      </c>
    </row>
    <row r="359" spans="1:24" x14ac:dyDescent="0.25">
      <c r="A359" s="48">
        <f t="shared" si="5"/>
        <v>358</v>
      </c>
      <c r="B359" s="71" t="s">
        <v>246</v>
      </c>
      <c r="C359" s="71" t="s">
        <v>5274</v>
      </c>
      <c r="D359" s="71"/>
      <c r="E359" s="50" t="s">
        <v>3846</v>
      </c>
      <c r="F359" s="50"/>
      <c r="G359" s="48">
        <v>1</v>
      </c>
      <c r="H359" s="72">
        <v>1989</v>
      </c>
      <c r="I359" s="48"/>
      <c r="J359" s="48"/>
      <c r="K359" s="48">
        <v>2856202</v>
      </c>
      <c r="L359" s="48" t="s">
        <v>5275</v>
      </c>
      <c r="M359" s="48"/>
      <c r="N359" s="48" t="s">
        <v>3556</v>
      </c>
      <c r="O359" s="48">
        <v>6000</v>
      </c>
      <c r="P359" s="48">
        <v>9000</v>
      </c>
      <c r="Q359" s="48">
        <v>5800</v>
      </c>
      <c r="R359" s="48" t="s">
        <v>5276</v>
      </c>
      <c r="S359" s="51">
        <v>38394</v>
      </c>
      <c r="T359" s="48" t="s">
        <v>3805</v>
      </c>
      <c r="U359" s="48" t="s">
        <v>3436</v>
      </c>
      <c r="V359" s="48" t="s">
        <v>528</v>
      </c>
      <c r="W359" s="71" t="s">
        <v>246</v>
      </c>
      <c r="X359" s="73" t="s">
        <v>5185</v>
      </c>
    </row>
    <row r="360" spans="1:24" x14ac:dyDescent="0.25">
      <c r="A360" s="48">
        <f t="shared" si="5"/>
        <v>359</v>
      </c>
      <c r="B360" s="71" t="s">
        <v>287</v>
      </c>
      <c r="C360" s="71" t="s">
        <v>5277</v>
      </c>
      <c r="D360" s="71"/>
      <c r="E360" s="50" t="s">
        <v>5278</v>
      </c>
      <c r="F360" s="50"/>
      <c r="G360" s="48">
        <v>2</v>
      </c>
      <c r="H360" s="72">
        <v>1997</v>
      </c>
      <c r="I360" s="48"/>
      <c r="J360" s="48"/>
      <c r="K360" s="48" t="s">
        <v>5279</v>
      </c>
      <c r="L360" s="48" t="s">
        <v>5280</v>
      </c>
      <c r="M360" s="48"/>
      <c r="N360" s="48" t="s">
        <v>3477</v>
      </c>
      <c r="O360" s="48">
        <v>2445</v>
      </c>
      <c r="P360" s="48">
        <v>1950</v>
      </c>
      <c r="Q360" s="48">
        <v>1350</v>
      </c>
      <c r="R360" s="48" t="s">
        <v>5281</v>
      </c>
      <c r="S360" s="51">
        <v>40703</v>
      </c>
      <c r="T360" s="48" t="s">
        <v>3870</v>
      </c>
      <c r="U360" s="48" t="s">
        <v>3436</v>
      </c>
      <c r="V360" s="48" t="s">
        <v>528</v>
      </c>
      <c r="W360" s="71" t="s">
        <v>287</v>
      </c>
      <c r="X360" s="73" t="s">
        <v>5185</v>
      </c>
    </row>
    <row r="361" spans="1:24" ht="31.5" x14ac:dyDescent="0.25">
      <c r="A361" s="48">
        <f t="shared" si="5"/>
        <v>360</v>
      </c>
      <c r="B361" s="71" t="s">
        <v>288</v>
      </c>
      <c r="C361" s="71" t="s">
        <v>5282</v>
      </c>
      <c r="D361" s="71"/>
      <c r="E361" s="50" t="s">
        <v>5283</v>
      </c>
      <c r="F361" s="50"/>
      <c r="G361" s="48">
        <v>2</v>
      </c>
      <c r="H361" s="72">
        <v>1995</v>
      </c>
      <c r="I361" s="48"/>
      <c r="J361" s="48"/>
      <c r="K361" s="48" t="s">
        <v>5284</v>
      </c>
      <c r="L361" s="48" t="s">
        <v>5285</v>
      </c>
      <c r="M361" s="59" t="s">
        <v>5286</v>
      </c>
      <c r="N361" s="48" t="s">
        <v>3477</v>
      </c>
      <c r="O361" s="48">
        <v>2445</v>
      </c>
      <c r="P361" s="48">
        <v>2700</v>
      </c>
      <c r="Q361" s="48"/>
      <c r="R361" s="48" t="s">
        <v>5287</v>
      </c>
      <c r="S361" s="51">
        <v>42425</v>
      </c>
      <c r="T361" s="48" t="s">
        <v>4694</v>
      </c>
      <c r="U361" s="48" t="s">
        <v>3436</v>
      </c>
      <c r="V361" s="48" t="s">
        <v>528</v>
      </c>
      <c r="W361" s="71" t="s">
        <v>288</v>
      </c>
      <c r="X361" s="73" t="s">
        <v>5185</v>
      </c>
    </row>
    <row r="362" spans="1:24" x14ac:dyDescent="0.25">
      <c r="A362" s="48">
        <f t="shared" si="5"/>
        <v>361</v>
      </c>
      <c r="B362" s="71" t="s">
        <v>284</v>
      </c>
      <c r="C362" s="71" t="s">
        <v>5288</v>
      </c>
      <c r="D362" s="71"/>
      <c r="E362" s="50" t="s">
        <v>5289</v>
      </c>
      <c r="F362" s="50"/>
      <c r="G362" s="48">
        <v>2</v>
      </c>
      <c r="H362" s="72">
        <v>1998</v>
      </c>
      <c r="I362" s="48"/>
      <c r="J362" s="48"/>
      <c r="K362" s="48"/>
      <c r="L362" s="48" t="s">
        <v>5290</v>
      </c>
      <c r="M362" s="48"/>
      <c r="N362" s="48" t="s">
        <v>4032</v>
      </c>
      <c r="O362" s="48">
        <v>1451</v>
      </c>
      <c r="P362" s="48">
        <v>1395</v>
      </c>
      <c r="Q362" s="48"/>
      <c r="R362" s="48" t="s">
        <v>5291</v>
      </c>
      <c r="S362" s="51">
        <v>38407</v>
      </c>
      <c r="T362" s="48" t="s">
        <v>3805</v>
      </c>
      <c r="U362" s="48" t="s">
        <v>3436</v>
      </c>
      <c r="V362" s="48" t="s">
        <v>528</v>
      </c>
      <c r="W362" s="71" t="s">
        <v>284</v>
      </c>
      <c r="X362" s="73" t="s">
        <v>5185</v>
      </c>
    </row>
    <row r="363" spans="1:24" x14ac:dyDescent="0.25">
      <c r="A363" s="48">
        <f t="shared" si="5"/>
        <v>362</v>
      </c>
      <c r="B363" s="71" t="s">
        <v>285</v>
      </c>
      <c r="C363" s="71" t="s">
        <v>5292</v>
      </c>
      <c r="D363" s="71"/>
      <c r="E363" s="50" t="s">
        <v>5278</v>
      </c>
      <c r="F363" s="50"/>
      <c r="G363" s="48">
        <v>2</v>
      </c>
      <c r="H363" s="72">
        <v>1998</v>
      </c>
      <c r="I363" s="48"/>
      <c r="J363" s="48"/>
      <c r="K363" s="48"/>
      <c r="L363" s="48" t="s">
        <v>5293</v>
      </c>
      <c r="M363" s="48"/>
      <c r="N363" s="48" t="s">
        <v>3510</v>
      </c>
      <c r="O363" s="48">
        <v>2445</v>
      </c>
      <c r="P363" s="48">
        <v>2150</v>
      </c>
      <c r="Q363" s="48"/>
      <c r="R363" s="48" t="s">
        <v>5294</v>
      </c>
      <c r="S363" s="51">
        <v>38407</v>
      </c>
      <c r="T363" s="48" t="s">
        <v>3805</v>
      </c>
      <c r="U363" s="48" t="s">
        <v>3436</v>
      </c>
      <c r="V363" s="48" t="s">
        <v>528</v>
      </c>
      <c r="W363" s="71" t="s">
        <v>285</v>
      </c>
      <c r="X363" s="73" t="s">
        <v>5181</v>
      </c>
    </row>
    <row r="364" spans="1:24" x14ac:dyDescent="0.25">
      <c r="A364" s="48">
        <f t="shared" si="5"/>
        <v>363</v>
      </c>
      <c r="B364" s="71" t="s">
        <v>286</v>
      </c>
      <c r="C364" s="71" t="s">
        <v>5295</v>
      </c>
      <c r="D364" s="71"/>
      <c r="E364" s="50" t="s">
        <v>5296</v>
      </c>
      <c r="F364" s="50"/>
      <c r="G364" s="48">
        <v>2</v>
      </c>
      <c r="H364" s="72">
        <v>2000</v>
      </c>
      <c r="I364" s="48"/>
      <c r="J364" s="48"/>
      <c r="K364" s="48" t="s">
        <v>5297</v>
      </c>
      <c r="L364" s="48" t="s">
        <v>5298</v>
      </c>
      <c r="M364" s="48"/>
      <c r="N364" s="48" t="s">
        <v>3510</v>
      </c>
      <c r="O364" s="48">
        <v>2445</v>
      </c>
      <c r="P364" s="48">
        <v>1820</v>
      </c>
      <c r="Q364" s="48"/>
      <c r="R364" s="48" t="s">
        <v>5299</v>
      </c>
      <c r="S364" s="51">
        <v>38407</v>
      </c>
      <c r="T364" s="48" t="s">
        <v>3805</v>
      </c>
      <c r="U364" s="48" t="s">
        <v>3436</v>
      </c>
      <c r="V364" s="48" t="s">
        <v>528</v>
      </c>
      <c r="W364" s="71" t="s">
        <v>286</v>
      </c>
      <c r="X364" s="73" t="s">
        <v>5185</v>
      </c>
    </row>
    <row r="365" spans="1:24" x14ac:dyDescent="0.25">
      <c r="A365" s="48">
        <f t="shared" si="5"/>
        <v>364</v>
      </c>
      <c r="B365" s="71" t="s">
        <v>5300</v>
      </c>
      <c r="C365" s="71" t="s">
        <v>5301</v>
      </c>
      <c r="D365" s="71"/>
      <c r="E365" s="50" t="s">
        <v>5302</v>
      </c>
      <c r="F365" s="50"/>
      <c r="G365" s="48">
        <v>2</v>
      </c>
      <c r="H365" s="72">
        <v>2000</v>
      </c>
      <c r="I365" s="48"/>
      <c r="J365" s="48"/>
      <c r="K365" s="48" t="s">
        <v>5303</v>
      </c>
      <c r="L365" s="48" t="s">
        <v>5304</v>
      </c>
      <c r="M365" s="48"/>
      <c r="N365" s="48" t="s">
        <v>3477</v>
      </c>
      <c r="O365" s="48">
        <v>2300</v>
      </c>
      <c r="P365" s="48">
        <v>3500</v>
      </c>
      <c r="Q365" s="48">
        <v>1900</v>
      </c>
      <c r="R365" s="48" t="s">
        <v>5305</v>
      </c>
      <c r="S365" s="51">
        <v>42426</v>
      </c>
      <c r="T365" s="48" t="s">
        <v>3870</v>
      </c>
      <c r="U365" s="48" t="s">
        <v>3436</v>
      </c>
      <c r="V365" s="48" t="s">
        <v>528</v>
      </c>
      <c r="W365" s="71" t="s">
        <v>5300</v>
      </c>
      <c r="X365" s="73" t="s">
        <v>5185</v>
      </c>
    </row>
    <row r="366" spans="1:24" x14ac:dyDescent="0.25">
      <c r="A366" s="48">
        <f t="shared" si="5"/>
        <v>365</v>
      </c>
      <c r="B366" s="71" t="s">
        <v>283</v>
      </c>
      <c r="C366" s="71" t="s">
        <v>5306</v>
      </c>
      <c r="D366" s="71"/>
      <c r="E366" s="50" t="s">
        <v>5307</v>
      </c>
      <c r="F366" s="50"/>
      <c r="G366" s="48">
        <v>2</v>
      </c>
      <c r="H366" s="72">
        <v>2000</v>
      </c>
      <c r="I366" s="48"/>
      <c r="J366" s="48"/>
      <c r="K366" s="48"/>
      <c r="L366" s="48" t="s">
        <v>5308</v>
      </c>
      <c r="M366" s="48"/>
      <c r="N366" s="48" t="s">
        <v>3768</v>
      </c>
      <c r="O366" s="48">
        <v>1451</v>
      </c>
      <c r="P366" s="48">
        <v>1510</v>
      </c>
      <c r="Q366" s="48"/>
      <c r="R366" s="48" t="s">
        <v>5309</v>
      </c>
      <c r="S366" s="51">
        <v>38407</v>
      </c>
      <c r="T366" s="48" t="s">
        <v>3805</v>
      </c>
      <c r="U366" s="48" t="s">
        <v>3436</v>
      </c>
      <c r="V366" s="48" t="s">
        <v>528</v>
      </c>
      <c r="W366" s="71" t="s">
        <v>283</v>
      </c>
      <c r="X366" s="73" t="s">
        <v>5181</v>
      </c>
    </row>
    <row r="367" spans="1:24" x14ac:dyDescent="0.25">
      <c r="A367" s="48">
        <f t="shared" si="5"/>
        <v>366</v>
      </c>
      <c r="B367" s="71" t="s">
        <v>5310</v>
      </c>
      <c r="C367" s="71" t="s">
        <v>5311</v>
      </c>
      <c r="D367" s="71"/>
      <c r="E367" s="50" t="s">
        <v>5312</v>
      </c>
      <c r="F367" s="50"/>
      <c r="G367" s="48">
        <v>2</v>
      </c>
      <c r="H367" s="72">
        <v>2000</v>
      </c>
      <c r="I367" s="48"/>
      <c r="J367" s="48"/>
      <c r="K367" s="48" t="s">
        <v>5313</v>
      </c>
      <c r="L367" s="48" t="s">
        <v>5314</v>
      </c>
      <c r="M367" s="48"/>
      <c r="N367" s="48" t="s">
        <v>3477</v>
      </c>
      <c r="O367" s="48">
        <v>1100</v>
      </c>
      <c r="P367" s="48">
        <v>1175</v>
      </c>
      <c r="Q367" s="48">
        <v>1175</v>
      </c>
      <c r="R367" s="48" t="s">
        <v>5315</v>
      </c>
      <c r="S367" s="51">
        <v>37769</v>
      </c>
      <c r="T367" s="48" t="s">
        <v>3805</v>
      </c>
      <c r="U367" s="48" t="s">
        <v>3436</v>
      </c>
      <c r="V367" s="48" t="s">
        <v>528</v>
      </c>
      <c r="W367" s="71" t="s">
        <v>5310</v>
      </c>
      <c r="X367" s="73" t="s">
        <v>5185</v>
      </c>
    </row>
    <row r="368" spans="1:24" ht="31.5" x14ac:dyDescent="0.25">
      <c r="A368" s="48">
        <f t="shared" si="5"/>
        <v>367</v>
      </c>
      <c r="B368" s="71" t="s">
        <v>5316</v>
      </c>
      <c r="C368" s="71" t="s">
        <v>5317</v>
      </c>
      <c r="D368" s="71"/>
      <c r="E368" s="50" t="s">
        <v>5318</v>
      </c>
      <c r="F368" s="50"/>
      <c r="G368" s="48">
        <v>2</v>
      </c>
      <c r="H368" s="72">
        <v>1995</v>
      </c>
      <c r="I368" s="48"/>
      <c r="J368" s="48"/>
      <c r="K368" s="48" t="s">
        <v>5319</v>
      </c>
      <c r="L368" s="48"/>
      <c r="M368" s="48"/>
      <c r="N368" s="48" t="s">
        <v>3768</v>
      </c>
      <c r="O368" s="48"/>
      <c r="P368" s="48"/>
      <c r="Q368" s="48"/>
      <c r="R368" s="48" t="s">
        <v>5320</v>
      </c>
      <c r="S368" s="51">
        <v>35901</v>
      </c>
      <c r="T368" s="48" t="s">
        <v>5321</v>
      </c>
      <c r="U368" s="48" t="s">
        <v>3436</v>
      </c>
      <c r="V368" s="48" t="s">
        <v>528</v>
      </c>
      <c r="W368" s="71" t="s">
        <v>5316</v>
      </c>
      <c r="X368" s="73" t="s">
        <v>5181</v>
      </c>
    </row>
    <row r="369" spans="1:24" ht="31.5" x14ac:dyDescent="0.25">
      <c r="A369" s="48">
        <f t="shared" si="5"/>
        <v>368</v>
      </c>
      <c r="B369" s="71" t="s">
        <v>5322</v>
      </c>
      <c r="C369" s="71" t="s">
        <v>5323</v>
      </c>
      <c r="D369" s="71"/>
      <c r="E369" s="50" t="s">
        <v>4690</v>
      </c>
      <c r="F369" s="50"/>
      <c r="G369" s="48">
        <v>3</v>
      </c>
      <c r="H369" s="72">
        <v>1978</v>
      </c>
      <c r="I369" s="48"/>
      <c r="J369" s="48">
        <v>450</v>
      </c>
      <c r="K369" s="48" t="s">
        <v>5324</v>
      </c>
      <c r="L369" s="48" t="s">
        <v>5325</v>
      </c>
      <c r="M369" s="48">
        <v>884413</v>
      </c>
      <c r="N369" s="48" t="s">
        <v>3819</v>
      </c>
      <c r="O369" s="48">
        <v>10840</v>
      </c>
      <c r="P369" s="48">
        <v>15305</v>
      </c>
      <c r="Q369" s="48"/>
      <c r="R369" s="48" t="s">
        <v>5326</v>
      </c>
      <c r="S369" s="51">
        <v>36272</v>
      </c>
      <c r="T369" s="48" t="s">
        <v>4694</v>
      </c>
      <c r="U369" s="48" t="s">
        <v>3436</v>
      </c>
      <c r="V369" s="48" t="s">
        <v>528</v>
      </c>
      <c r="W369" s="71" t="s">
        <v>5322</v>
      </c>
      <c r="X369" s="73"/>
    </row>
    <row r="370" spans="1:24" ht="31.5" x14ac:dyDescent="0.25">
      <c r="A370" s="48">
        <f t="shared" si="5"/>
        <v>369</v>
      </c>
      <c r="B370" s="71" t="s">
        <v>322</v>
      </c>
      <c r="C370" s="71" t="s">
        <v>5327</v>
      </c>
      <c r="D370" s="71"/>
      <c r="E370" s="50" t="s">
        <v>5328</v>
      </c>
      <c r="F370" s="50"/>
      <c r="G370" s="48">
        <v>4</v>
      </c>
      <c r="H370" s="72">
        <v>1995</v>
      </c>
      <c r="I370" s="48" t="s">
        <v>1619</v>
      </c>
      <c r="J370" s="48"/>
      <c r="K370" s="48">
        <v>357</v>
      </c>
      <c r="L370" s="48" t="s">
        <v>5329</v>
      </c>
      <c r="M370" s="48"/>
      <c r="N370" s="48" t="s">
        <v>3433</v>
      </c>
      <c r="O370" s="48"/>
      <c r="P370" s="48">
        <v>18800</v>
      </c>
      <c r="Q370" s="48"/>
      <c r="R370" s="48" t="s">
        <v>5330</v>
      </c>
      <c r="S370" s="51">
        <v>36305</v>
      </c>
      <c r="T370" s="48" t="s">
        <v>4694</v>
      </c>
      <c r="U370" s="48" t="s">
        <v>3436</v>
      </c>
      <c r="V370" s="48" t="s">
        <v>528</v>
      </c>
      <c r="W370" s="71" t="s">
        <v>322</v>
      </c>
      <c r="X370" s="73" t="s">
        <v>5181</v>
      </c>
    </row>
    <row r="371" spans="1:24" ht="31.5" x14ac:dyDescent="0.25">
      <c r="A371" s="48">
        <f t="shared" si="5"/>
        <v>370</v>
      </c>
      <c r="B371" s="71" t="s">
        <v>300</v>
      </c>
      <c r="C371" s="71" t="s">
        <v>5331</v>
      </c>
      <c r="D371" s="71"/>
      <c r="E371" s="50" t="s">
        <v>3861</v>
      </c>
      <c r="F371" s="50"/>
      <c r="G371" s="48">
        <v>4</v>
      </c>
      <c r="H371" s="72">
        <v>1993</v>
      </c>
      <c r="I371" s="48"/>
      <c r="J371" s="48"/>
      <c r="K371" s="48" t="s">
        <v>5332</v>
      </c>
      <c r="L371" s="48"/>
      <c r="M371" s="59" t="s">
        <v>5333</v>
      </c>
      <c r="N371" s="48" t="s">
        <v>3433</v>
      </c>
      <c r="O371" s="48">
        <v>14860</v>
      </c>
      <c r="P371" s="48">
        <v>24800</v>
      </c>
      <c r="Q371" s="48"/>
      <c r="R371" s="48" t="s">
        <v>5334</v>
      </c>
      <c r="S371" s="51">
        <v>36259</v>
      </c>
      <c r="T371" s="48" t="s">
        <v>4694</v>
      </c>
      <c r="U371" s="48" t="s">
        <v>3436</v>
      </c>
      <c r="V371" s="48" t="s">
        <v>528</v>
      </c>
      <c r="W371" s="71" t="s">
        <v>300</v>
      </c>
      <c r="X371" s="73" t="s">
        <v>5185</v>
      </c>
    </row>
    <row r="372" spans="1:24" x14ac:dyDescent="0.25">
      <c r="A372" s="48">
        <f t="shared" si="5"/>
        <v>371</v>
      </c>
      <c r="B372" s="71" t="s">
        <v>308</v>
      </c>
      <c r="C372" s="71" t="s">
        <v>5335</v>
      </c>
      <c r="D372" s="71"/>
      <c r="E372" s="50" t="s">
        <v>3533</v>
      </c>
      <c r="F372" s="50"/>
      <c r="G372" s="48">
        <v>4</v>
      </c>
      <c r="H372" s="72">
        <v>1998</v>
      </c>
      <c r="I372" s="48"/>
      <c r="J372" s="48"/>
      <c r="K372" s="48"/>
      <c r="L372" s="48" t="s">
        <v>5336</v>
      </c>
      <c r="M372" s="48"/>
      <c r="N372" s="48" t="s">
        <v>3477</v>
      </c>
      <c r="O372" s="48"/>
      <c r="P372" s="48"/>
      <c r="Q372" s="48"/>
      <c r="R372" s="48" t="s">
        <v>5337</v>
      </c>
      <c r="S372" s="51">
        <v>38505</v>
      </c>
      <c r="T372" s="48"/>
      <c r="U372" s="48" t="s">
        <v>3436</v>
      </c>
      <c r="V372" s="48" t="s">
        <v>528</v>
      </c>
      <c r="W372" s="71" t="s">
        <v>308</v>
      </c>
      <c r="X372" s="73" t="s">
        <v>5185</v>
      </c>
    </row>
    <row r="373" spans="1:24" ht="31.5" x14ac:dyDescent="0.25">
      <c r="A373" s="48">
        <f t="shared" si="5"/>
        <v>372</v>
      </c>
      <c r="B373" s="71" t="s">
        <v>309</v>
      </c>
      <c r="C373" s="71" t="s">
        <v>5338</v>
      </c>
      <c r="D373" s="71"/>
      <c r="E373" s="50" t="s">
        <v>5071</v>
      </c>
      <c r="F373" s="50"/>
      <c r="G373" s="48">
        <v>4</v>
      </c>
      <c r="H373" s="72">
        <v>1993</v>
      </c>
      <c r="I373" s="48"/>
      <c r="J373" s="48"/>
      <c r="K373" s="48" t="s">
        <v>5339</v>
      </c>
      <c r="L373" s="48"/>
      <c r="M373" s="48">
        <v>43069</v>
      </c>
      <c r="N373" s="48" t="s">
        <v>3433</v>
      </c>
      <c r="O373" s="48">
        <v>14860</v>
      </c>
      <c r="P373" s="48">
        <v>25000</v>
      </c>
      <c r="Q373" s="48"/>
      <c r="R373" s="48" t="s">
        <v>5340</v>
      </c>
      <c r="S373" s="51">
        <v>36259</v>
      </c>
      <c r="T373" s="48" t="s">
        <v>4694</v>
      </c>
      <c r="U373" s="48" t="s">
        <v>3436</v>
      </c>
      <c r="V373" s="48" t="s">
        <v>528</v>
      </c>
      <c r="W373" s="71" t="s">
        <v>309</v>
      </c>
      <c r="X373" s="73" t="s">
        <v>5185</v>
      </c>
    </row>
    <row r="374" spans="1:24" ht="31.5" x14ac:dyDescent="0.25">
      <c r="A374" s="48">
        <f t="shared" si="5"/>
        <v>373</v>
      </c>
      <c r="B374" s="71" t="s">
        <v>336</v>
      </c>
      <c r="C374" s="71" t="s">
        <v>5341</v>
      </c>
      <c r="D374" s="71"/>
      <c r="E374" s="50" t="s">
        <v>5342</v>
      </c>
      <c r="F374" s="50"/>
      <c r="G374" s="48">
        <v>4</v>
      </c>
      <c r="H374" s="72">
        <v>1993</v>
      </c>
      <c r="I374" s="48"/>
      <c r="J374" s="48"/>
      <c r="K374" s="48" t="s">
        <v>5343</v>
      </c>
      <c r="L374" s="48"/>
      <c r="M374" s="48">
        <v>30827</v>
      </c>
      <c r="N374" s="48" t="s">
        <v>3433</v>
      </c>
      <c r="O374" s="48">
        <v>14800</v>
      </c>
      <c r="P374" s="48">
        <v>23015</v>
      </c>
      <c r="Q374" s="48"/>
      <c r="R374" s="48" t="s">
        <v>5344</v>
      </c>
      <c r="S374" s="51">
        <v>36257</v>
      </c>
      <c r="T374" s="48" t="s">
        <v>4694</v>
      </c>
      <c r="U374" s="48" t="s">
        <v>3436</v>
      </c>
      <c r="V374" s="48" t="s">
        <v>528</v>
      </c>
      <c r="W374" s="71" t="s">
        <v>336</v>
      </c>
      <c r="X374" s="73" t="s">
        <v>5181</v>
      </c>
    </row>
    <row r="375" spans="1:24" ht="31.5" x14ac:dyDescent="0.25">
      <c r="A375" s="48">
        <f t="shared" si="5"/>
        <v>374</v>
      </c>
      <c r="B375" s="71" t="s">
        <v>323</v>
      </c>
      <c r="C375" s="71" t="s">
        <v>5345</v>
      </c>
      <c r="D375" s="71"/>
      <c r="E375" s="50" t="s">
        <v>5346</v>
      </c>
      <c r="F375" s="50"/>
      <c r="G375" s="48">
        <v>4</v>
      </c>
      <c r="H375" s="72">
        <v>1993</v>
      </c>
      <c r="I375" s="48"/>
      <c r="J375" s="48"/>
      <c r="K375" s="48" t="s">
        <v>5347</v>
      </c>
      <c r="L375" s="48" t="s">
        <v>5348</v>
      </c>
      <c r="M375" s="48">
        <v>134848</v>
      </c>
      <c r="N375" s="48" t="s">
        <v>3556</v>
      </c>
      <c r="O375" s="48">
        <v>6000</v>
      </c>
      <c r="P375" s="48">
        <v>10150</v>
      </c>
      <c r="Q375" s="48"/>
      <c r="R375" s="48" t="s">
        <v>5349</v>
      </c>
      <c r="S375" s="51">
        <v>36257</v>
      </c>
      <c r="T375" s="48" t="s">
        <v>4694</v>
      </c>
      <c r="U375" s="48" t="s">
        <v>3436</v>
      </c>
      <c r="V375" s="48" t="s">
        <v>528</v>
      </c>
      <c r="W375" s="71" t="s">
        <v>323</v>
      </c>
      <c r="X375" s="73" t="s">
        <v>5185</v>
      </c>
    </row>
    <row r="376" spans="1:24" ht="31.5" x14ac:dyDescent="0.25">
      <c r="A376" s="48">
        <f t="shared" si="5"/>
        <v>375</v>
      </c>
      <c r="B376" s="71" t="s">
        <v>298</v>
      </c>
      <c r="C376" s="71" t="s">
        <v>5350</v>
      </c>
      <c r="D376" s="71"/>
      <c r="E376" s="50" t="s">
        <v>5351</v>
      </c>
      <c r="F376" s="50"/>
      <c r="G376" s="48">
        <v>4</v>
      </c>
      <c r="H376" s="72">
        <v>1993</v>
      </c>
      <c r="I376" s="48"/>
      <c r="J376" s="48"/>
      <c r="K376" s="48" t="s">
        <v>5352</v>
      </c>
      <c r="L376" s="48"/>
      <c r="M376" s="48">
        <v>920700</v>
      </c>
      <c r="N376" s="48" t="s">
        <v>3819</v>
      </c>
      <c r="O376" s="48">
        <v>10850</v>
      </c>
      <c r="P376" s="48">
        <v>15125</v>
      </c>
      <c r="Q376" s="48"/>
      <c r="R376" s="48" t="s">
        <v>5353</v>
      </c>
      <c r="S376" s="51">
        <v>42426</v>
      </c>
      <c r="T376" s="48" t="s">
        <v>4694</v>
      </c>
      <c r="U376" s="48" t="s">
        <v>3436</v>
      </c>
      <c r="V376" s="48" t="s">
        <v>528</v>
      </c>
      <c r="W376" s="71" t="s">
        <v>298</v>
      </c>
      <c r="X376" s="73" t="s">
        <v>5181</v>
      </c>
    </row>
    <row r="377" spans="1:24" ht="31.5" x14ac:dyDescent="0.25">
      <c r="A377" s="48">
        <f t="shared" si="5"/>
        <v>376</v>
      </c>
      <c r="B377" s="71" t="s">
        <v>301</v>
      </c>
      <c r="C377" s="71" t="s">
        <v>5354</v>
      </c>
      <c r="D377" s="71"/>
      <c r="E377" s="50" t="s">
        <v>5160</v>
      </c>
      <c r="F377" s="50"/>
      <c r="G377" s="48">
        <v>4</v>
      </c>
      <c r="H377" s="72">
        <v>1993</v>
      </c>
      <c r="I377" s="48"/>
      <c r="J377" s="48"/>
      <c r="K377" s="48" t="s">
        <v>5355</v>
      </c>
      <c r="L377" s="48" t="s">
        <v>5356</v>
      </c>
      <c r="M377" s="48">
        <v>134051</v>
      </c>
      <c r="N377" s="48" t="s">
        <v>3556</v>
      </c>
      <c r="O377" s="48">
        <v>6000</v>
      </c>
      <c r="P377" s="48">
        <v>10485</v>
      </c>
      <c r="Q377" s="48"/>
      <c r="R377" s="48" t="s">
        <v>5357</v>
      </c>
      <c r="S377" s="51" t="s">
        <v>5358</v>
      </c>
      <c r="T377" s="48" t="s">
        <v>4694</v>
      </c>
      <c r="U377" s="48" t="s">
        <v>3436</v>
      </c>
      <c r="V377" s="48" t="s">
        <v>528</v>
      </c>
      <c r="W377" s="71" t="s">
        <v>301</v>
      </c>
      <c r="X377" s="73" t="s">
        <v>5185</v>
      </c>
    </row>
    <row r="378" spans="1:24" ht="31.5" x14ac:dyDescent="0.25">
      <c r="A378" s="48">
        <f t="shared" si="5"/>
        <v>377</v>
      </c>
      <c r="B378" s="71" t="s">
        <v>289</v>
      </c>
      <c r="C378" s="71" t="s">
        <v>5359</v>
      </c>
      <c r="D378" s="71"/>
      <c r="E378" s="50" t="s">
        <v>5360</v>
      </c>
      <c r="F378" s="50"/>
      <c r="G378" s="48">
        <v>4</v>
      </c>
      <c r="H378" s="72">
        <v>1994</v>
      </c>
      <c r="I378" s="48"/>
      <c r="J378" s="48"/>
      <c r="K378" s="48" t="s">
        <v>5361</v>
      </c>
      <c r="L378" s="48" t="s">
        <v>5362</v>
      </c>
      <c r="M378" s="48"/>
      <c r="N378" s="48" t="s">
        <v>3433</v>
      </c>
      <c r="O378" s="48">
        <v>2445</v>
      </c>
      <c r="P378" s="48">
        <v>2660</v>
      </c>
      <c r="Q378" s="48">
        <v>1800</v>
      </c>
      <c r="R378" s="48" t="s">
        <v>5363</v>
      </c>
      <c r="S378" s="51">
        <v>37145</v>
      </c>
      <c r="T378" s="48" t="s">
        <v>4694</v>
      </c>
      <c r="U378" s="48" t="s">
        <v>3436</v>
      </c>
      <c r="V378" s="48" t="s">
        <v>528</v>
      </c>
      <c r="W378" s="71" t="s">
        <v>289</v>
      </c>
      <c r="X378" s="73" t="s">
        <v>5185</v>
      </c>
    </row>
    <row r="379" spans="1:24" ht="31.5" x14ac:dyDescent="0.25">
      <c r="A379" s="48">
        <f t="shared" si="5"/>
        <v>378</v>
      </c>
      <c r="B379" s="71" t="s">
        <v>328</v>
      </c>
      <c r="C379" s="71" t="s">
        <v>5364</v>
      </c>
      <c r="D379" s="71"/>
      <c r="E379" s="50" t="s">
        <v>5365</v>
      </c>
      <c r="F379" s="50"/>
      <c r="G379" s="48">
        <v>4</v>
      </c>
      <c r="H379" s="72">
        <v>1993</v>
      </c>
      <c r="I379" s="48" t="s">
        <v>1619</v>
      </c>
      <c r="J379" s="48"/>
      <c r="K379" s="48">
        <v>5373</v>
      </c>
      <c r="L379" s="48" t="s">
        <v>5366</v>
      </c>
      <c r="M379" s="48"/>
      <c r="N379" s="48" t="s">
        <v>4285</v>
      </c>
      <c r="O379" s="48"/>
      <c r="P379" s="48">
        <v>10000</v>
      </c>
      <c r="Q379" s="48"/>
      <c r="R379" s="48" t="s">
        <v>5367</v>
      </c>
      <c r="S379" s="51">
        <v>38580</v>
      </c>
      <c r="T379" s="48" t="s">
        <v>4694</v>
      </c>
      <c r="U379" s="48" t="s">
        <v>3436</v>
      </c>
      <c r="V379" s="48" t="s">
        <v>528</v>
      </c>
      <c r="W379" s="71" t="s">
        <v>328</v>
      </c>
      <c r="X379" s="73" t="s">
        <v>5181</v>
      </c>
    </row>
    <row r="380" spans="1:24" ht="31.5" x14ac:dyDescent="0.25">
      <c r="A380" s="48">
        <f t="shared" si="5"/>
        <v>379</v>
      </c>
      <c r="B380" s="71" t="s">
        <v>299</v>
      </c>
      <c r="C380" s="71" t="s">
        <v>5368</v>
      </c>
      <c r="D380" s="71"/>
      <c r="E380" s="50" t="s">
        <v>5369</v>
      </c>
      <c r="F380" s="50"/>
      <c r="G380" s="48">
        <v>4</v>
      </c>
      <c r="H380" s="72">
        <v>1993</v>
      </c>
      <c r="I380" s="48"/>
      <c r="J380" s="48"/>
      <c r="K380" s="48" t="s">
        <v>5370</v>
      </c>
      <c r="L380" s="48"/>
      <c r="M380" s="59" t="s">
        <v>5371</v>
      </c>
      <c r="N380" s="48" t="s">
        <v>3768</v>
      </c>
      <c r="O380" s="48">
        <v>11150</v>
      </c>
      <c r="P380" s="48">
        <v>16000</v>
      </c>
      <c r="Q380" s="48"/>
      <c r="R380" s="48" t="s">
        <v>5372</v>
      </c>
      <c r="S380" s="51">
        <v>42426</v>
      </c>
      <c r="T380" s="48" t="s">
        <v>4694</v>
      </c>
      <c r="U380" s="48" t="s">
        <v>3436</v>
      </c>
      <c r="V380" s="48" t="s">
        <v>528</v>
      </c>
      <c r="W380" s="71" t="s">
        <v>299</v>
      </c>
      <c r="X380" s="73" t="s">
        <v>5185</v>
      </c>
    </row>
    <row r="381" spans="1:24" ht="31.5" x14ac:dyDescent="0.25">
      <c r="A381" s="48">
        <f t="shared" si="5"/>
        <v>380</v>
      </c>
      <c r="B381" s="71" t="s">
        <v>332</v>
      </c>
      <c r="C381" s="71" t="s">
        <v>5373</v>
      </c>
      <c r="D381" s="71"/>
      <c r="E381" s="50" t="s">
        <v>5342</v>
      </c>
      <c r="F381" s="50"/>
      <c r="G381" s="48">
        <v>4</v>
      </c>
      <c r="H381" s="72">
        <v>1993</v>
      </c>
      <c r="I381" s="48"/>
      <c r="J381" s="48"/>
      <c r="K381" s="48" t="s">
        <v>5374</v>
      </c>
      <c r="L381" s="48" t="s">
        <v>5375</v>
      </c>
      <c r="M381" s="59" t="s">
        <v>5376</v>
      </c>
      <c r="N381" s="48" t="s">
        <v>3433</v>
      </c>
      <c r="O381" s="48">
        <v>14860</v>
      </c>
      <c r="P381" s="48">
        <v>20900</v>
      </c>
      <c r="Q381" s="48"/>
      <c r="R381" s="48" t="s">
        <v>5377</v>
      </c>
      <c r="S381" s="51">
        <v>36259</v>
      </c>
      <c r="T381" s="48" t="s">
        <v>4694</v>
      </c>
      <c r="U381" s="48" t="s">
        <v>3436</v>
      </c>
      <c r="V381" s="48" t="s">
        <v>528</v>
      </c>
      <c r="W381" s="71" t="s">
        <v>332</v>
      </c>
      <c r="X381" s="73" t="s">
        <v>5181</v>
      </c>
    </row>
    <row r="382" spans="1:24" ht="31.5" x14ac:dyDescent="0.25">
      <c r="A382" s="48">
        <f t="shared" si="5"/>
        <v>381</v>
      </c>
      <c r="B382" s="71" t="s">
        <v>296</v>
      </c>
      <c r="C382" s="71" t="s">
        <v>5378</v>
      </c>
      <c r="D382" s="71"/>
      <c r="E382" s="50" t="s">
        <v>5146</v>
      </c>
      <c r="F382" s="50"/>
      <c r="G382" s="48">
        <v>4</v>
      </c>
      <c r="H382" s="72">
        <v>1989</v>
      </c>
      <c r="I382" s="48"/>
      <c r="J382" s="48"/>
      <c r="K382" s="48" t="s">
        <v>5379</v>
      </c>
      <c r="L382" s="48"/>
      <c r="M382" s="48"/>
      <c r="N382" s="48" t="s">
        <v>3433</v>
      </c>
      <c r="O382" s="48">
        <v>4250</v>
      </c>
      <c r="P382" s="48">
        <v>5200</v>
      </c>
      <c r="Q382" s="48">
        <v>3500</v>
      </c>
      <c r="R382" s="48" t="s">
        <v>5380</v>
      </c>
      <c r="S382" s="51">
        <v>37140</v>
      </c>
      <c r="T382" s="48" t="s">
        <v>4694</v>
      </c>
      <c r="U382" s="48" t="s">
        <v>3436</v>
      </c>
      <c r="V382" s="48" t="s">
        <v>528</v>
      </c>
      <c r="W382" s="71" t="s">
        <v>296</v>
      </c>
      <c r="X382" s="73" t="s">
        <v>5185</v>
      </c>
    </row>
    <row r="383" spans="1:24" x14ac:dyDescent="0.25">
      <c r="A383" s="48">
        <f t="shared" si="5"/>
        <v>382</v>
      </c>
      <c r="B383" s="71" t="s">
        <v>305</v>
      </c>
      <c r="C383" s="71" t="s">
        <v>5381</v>
      </c>
      <c r="D383" s="71"/>
      <c r="E383" s="50" t="s">
        <v>5146</v>
      </c>
      <c r="F383" s="50"/>
      <c r="G383" s="48">
        <v>4</v>
      </c>
      <c r="H383" s="72">
        <v>1986</v>
      </c>
      <c r="I383" s="48"/>
      <c r="J383" s="48"/>
      <c r="K383" s="48" t="s">
        <v>5382</v>
      </c>
      <c r="L383" s="48" t="s">
        <v>5383</v>
      </c>
      <c r="M383" s="48"/>
      <c r="N383" s="48" t="s">
        <v>3433</v>
      </c>
      <c r="O383" s="48">
        <v>4250</v>
      </c>
      <c r="P383" s="48">
        <v>5500</v>
      </c>
      <c r="Q383" s="48"/>
      <c r="R383" s="48" t="s">
        <v>5384</v>
      </c>
      <c r="S383" s="51">
        <v>38316</v>
      </c>
      <c r="T383" s="48" t="s">
        <v>3805</v>
      </c>
      <c r="U383" s="48" t="s">
        <v>3436</v>
      </c>
      <c r="V383" s="48" t="s">
        <v>528</v>
      </c>
      <c r="W383" s="71" t="s">
        <v>305</v>
      </c>
      <c r="X383" s="73" t="s">
        <v>5185</v>
      </c>
    </row>
    <row r="384" spans="1:24" ht="31.5" x14ac:dyDescent="0.25">
      <c r="A384" s="48">
        <f t="shared" si="5"/>
        <v>383</v>
      </c>
      <c r="B384" s="71" t="s">
        <v>295</v>
      </c>
      <c r="C384" s="71" t="s">
        <v>5385</v>
      </c>
      <c r="D384" s="71"/>
      <c r="E384" s="50" t="s">
        <v>5146</v>
      </c>
      <c r="F384" s="50"/>
      <c r="G384" s="48">
        <v>4</v>
      </c>
      <c r="H384" s="72">
        <v>1981</v>
      </c>
      <c r="I384" s="48"/>
      <c r="J384" s="48"/>
      <c r="K384" s="48" t="s">
        <v>5386</v>
      </c>
      <c r="L384" s="48" t="s">
        <v>5387</v>
      </c>
      <c r="M384" s="48"/>
      <c r="N384" s="48" t="s">
        <v>3433</v>
      </c>
      <c r="O384" s="48">
        <v>4250</v>
      </c>
      <c r="P384" s="48">
        <v>5700</v>
      </c>
      <c r="Q384" s="48"/>
      <c r="R384" s="48" t="s">
        <v>5388</v>
      </c>
      <c r="S384" s="51">
        <v>36866</v>
      </c>
      <c r="T384" s="48" t="s">
        <v>4694</v>
      </c>
      <c r="U384" s="48" t="s">
        <v>3436</v>
      </c>
      <c r="V384" s="48" t="s">
        <v>528</v>
      </c>
      <c r="W384" s="71" t="s">
        <v>295</v>
      </c>
      <c r="X384" s="73" t="s">
        <v>5181</v>
      </c>
    </row>
    <row r="385" spans="1:24" ht="31.5" x14ac:dyDescent="0.25">
      <c r="A385" s="48">
        <f t="shared" si="5"/>
        <v>384</v>
      </c>
      <c r="B385" s="71" t="s">
        <v>294</v>
      </c>
      <c r="C385" s="71" t="s">
        <v>5389</v>
      </c>
      <c r="D385" s="71"/>
      <c r="E385" s="50" t="s">
        <v>5146</v>
      </c>
      <c r="F385" s="50"/>
      <c r="G385" s="48">
        <v>4</v>
      </c>
      <c r="H385" s="72">
        <v>1988</v>
      </c>
      <c r="I385" s="48"/>
      <c r="J385" s="48"/>
      <c r="K385" s="48" t="s">
        <v>5390</v>
      </c>
      <c r="L385" s="48" t="s">
        <v>5391</v>
      </c>
      <c r="M385" s="48"/>
      <c r="N385" s="48" t="s">
        <v>3433</v>
      </c>
      <c r="O385" s="48">
        <v>4250</v>
      </c>
      <c r="P385" s="48">
        <v>7500</v>
      </c>
      <c r="Q385" s="48">
        <v>4000</v>
      </c>
      <c r="R385" s="48" t="s">
        <v>5392</v>
      </c>
      <c r="S385" s="51">
        <v>37587</v>
      </c>
      <c r="T385" s="48" t="s">
        <v>4694</v>
      </c>
      <c r="U385" s="48" t="s">
        <v>3436</v>
      </c>
      <c r="V385" s="48" t="s">
        <v>528</v>
      </c>
      <c r="W385" s="71" t="s">
        <v>294</v>
      </c>
      <c r="X385" s="73" t="s">
        <v>5185</v>
      </c>
    </row>
    <row r="386" spans="1:24" ht="31.5" x14ac:dyDescent="0.25">
      <c r="A386" s="48">
        <f t="shared" si="5"/>
        <v>385</v>
      </c>
      <c r="B386" s="71" t="s">
        <v>326</v>
      </c>
      <c r="C386" s="71" t="s">
        <v>5393</v>
      </c>
      <c r="D386" s="71"/>
      <c r="E386" s="50" t="s">
        <v>5394</v>
      </c>
      <c r="F386" s="50"/>
      <c r="G386" s="48">
        <v>4</v>
      </c>
      <c r="H386" s="72">
        <v>1995</v>
      </c>
      <c r="I386" s="48"/>
      <c r="J386" s="48"/>
      <c r="K386" s="48" t="s">
        <v>5395</v>
      </c>
      <c r="L386" s="48" t="s">
        <v>5396</v>
      </c>
      <c r="M386" s="48"/>
      <c r="N386" s="48" t="s">
        <v>3433</v>
      </c>
      <c r="O386" s="48">
        <v>2445</v>
      </c>
      <c r="P386" s="48">
        <v>2600</v>
      </c>
      <c r="Q386" s="48"/>
      <c r="R386" s="48" t="s">
        <v>5397</v>
      </c>
      <c r="S386" s="51">
        <v>42427</v>
      </c>
      <c r="T386" s="48" t="s">
        <v>4694</v>
      </c>
      <c r="U386" s="48" t="s">
        <v>3436</v>
      </c>
      <c r="V386" s="48" t="s">
        <v>528</v>
      </c>
      <c r="W386" s="71" t="s">
        <v>326</v>
      </c>
      <c r="X386" s="73" t="s">
        <v>5185</v>
      </c>
    </row>
    <row r="387" spans="1:24" ht="31.5" x14ac:dyDescent="0.25">
      <c r="A387" s="48">
        <f t="shared" ref="A387:A450" si="6">IF(SUBTOTAL(103,E386),A386+1,A386)</f>
        <v>386</v>
      </c>
      <c r="B387" s="71" t="s">
        <v>331</v>
      </c>
      <c r="C387" s="71" t="s">
        <v>5398</v>
      </c>
      <c r="D387" s="71"/>
      <c r="E387" s="50" t="s">
        <v>4737</v>
      </c>
      <c r="F387" s="50"/>
      <c r="G387" s="48">
        <v>4</v>
      </c>
      <c r="H387" s="72">
        <v>1998</v>
      </c>
      <c r="I387" s="48"/>
      <c r="J387" s="48"/>
      <c r="K387" s="48" t="s">
        <v>5399</v>
      </c>
      <c r="L387" s="48"/>
      <c r="M387" s="48"/>
      <c r="N387" s="48" t="s">
        <v>3433</v>
      </c>
      <c r="O387" s="48">
        <v>4750</v>
      </c>
      <c r="P387" s="48">
        <v>7250</v>
      </c>
      <c r="Q387" s="48"/>
      <c r="R387" s="48" t="s">
        <v>5400</v>
      </c>
      <c r="S387" s="51">
        <v>36305</v>
      </c>
      <c r="T387" s="48" t="s">
        <v>4694</v>
      </c>
      <c r="U387" s="48" t="s">
        <v>3436</v>
      </c>
      <c r="V387" s="48" t="s">
        <v>528</v>
      </c>
      <c r="W387" s="71" t="s">
        <v>331</v>
      </c>
      <c r="X387" s="73" t="s">
        <v>5185</v>
      </c>
    </row>
    <row r="388" spans="1:24" ht="31.5" x14ac:dyDescent="0.25">
      <c r="A388" s="48">
        <f t="shared" si="6"/>
        <v>387</v>
      </c>
      <c r="B388" s="71" t="s">
        <v>335</v>
      </c>
      <c r="C388" s="71" t="s">
        <v>5401</v>
      </c>
      <c r="D388" s="71"/>
      <c r="E388" s="50" t="s">
        <v>5402</v>
      </c>
      <c r="F388" s="50"/>
      <c r="G388" s="48">
        <v>4</v>
      </c>
      <c r="H388" s="72">
        <v>1985</v>
      </c>
      <c r="I388" s="48"/>
      <c r="J388" s="48"/>
      <c r="K388" s="48" t="s">
        <v>5403</v>
      </c>
      <c r="L388" s="48" t="s">
        <v>5404</v>
      </c>
      <c r="M388" s="48"/>
      <c r="N388" s="48" t="s">
        <v>3819</v>
      </c>
      <c r="O388" s="48">
        <v>4250</v>
      </c>
      <c r="P388" s="48">
        <v>5680</v>
      </c>
      <c r="Q388" s="48">
        <v>3000</v>
      </c>
      <c r="R388" s="48" t="s">
        <v>5405</v>
      </c>
      <c r="S388" s="51">
        <v>37419</v>
      </c>
      <c r="T388" s="48" t="s">
        <v>4694</v>
      </c>
      <c r="U388" s="48" t="s">
        <v>3436</v>
      </c>
      <c r="V388" s="48" t="s">
        <v>528</v>
      </c>
      <c r="W388" s="71" t="s">
        <v>335</v>
      </c>
      <c r="X388" s="73" t="s">
        <v>5406</v>
      </c>
    </row>
    <row r="389" spans="1:24" x14ac:dyDescent="0.25">
      <c r="A389" s="48">
        <f t="shared" si="6"/>
        <v>388</v>
      </c>
      <c r="B389" s="71" t="s">
        <v>318</v>
      </c>
      <c r="C389" s="71" t="s">
        <v>5407</v>
      </c>
      <c r="D389" s="71"/>
      <c r="E389" s="50" t="s">
        <v>5254</v>
      </c>
      <c r="F389" s="50"/>
      <c r="G389" s="48">
        <v>4</v>
      </c>
      <c r="H389" s="72">
        <v>1996</v>
      </c>
      <c r="I389" s="48"/>
      <c r="J389" s="48"/>
      <c r="K389" s="48" t="s">
        <v>5408</v>
      </c>
      <c r="L389" s="48"/>
      <c r="M389" s="48"/>
      <c r="N389" s="48" t="s">
        <v>3510</v>
      </c>
      <c r="O389" s="48">
        <v>2445</v>
      </c>
      <c r="P389" s="48">
        <v>3500</v>
      </c>
      <c r="Q389" s="48">
        <v>1850</v>
      </c>
      <c r="R389" s="48" t="s">
        <v>5409</v>
      </c>
      <c r="S389" s="51">
        <v>42789</v>
      </c>
      <c r="T389" s="48" t="s">
        <v>3870</v>
      </c>
      <c r="U389" s="48" t="s">
        <v>3436</v>
      </c>
      <c r="V389" s="48" t="s">
        <v>528</v>
      </c>
      <c r="W389" s="71" t="s">
        <v>318</v>
      </c>
      <c r="X389" s="73" t="s">
        <v>5185</v>
      </c>
    </row>
    <row r="390" spans="1:24" x14ac:dyDescent="0.25">
      <c r="A390" s="48">
        <f t="shared" si="6"/>
        <v>389</v>
      </c>
      <c r="B390" s="71" t="s">
        <v>297</v>
      </c>
      <c r="C390" s="71" t="s">
        <v>5410</v>
      </c>
      <c r="D390" s="71"/>
      <c r="E390" s="50" t="s">
        <v>5351</v>
      </c>
      <c r="F390" s="50"/>
      <c r="G390" s="48">
        <v>4</v>
      </c>
      <c r="H390" s="72">
        <v>1990</v>
      </c>
      <c r="I390" s="48"/>
      <c r="J390" s="48"/>
      <c r="K390" s="48" t="s">
        <v>5411</v>
      </c>
      <c r="L390" s="48" t="s">
        <v>5412</v>
      </c>
      <c r="M390" s="48"/>
      <c r="N390" s="48" t="s">
        <v>3819</v>
      </c>
      <c r="O390" s="48">
        <v>10850</v>
      </c>
      <c r="P390" s="48">
        <v>15125</v>
      </c>
      <c r="Q390" s="48"/>
      <c r="R390" s="48" t="s">
        <v>5413</v>
      </c>
      <c r="S390" s="51">
        <v>38394</v>
      </c>
      <c r="T390" s="48" t="s">
        <v>3805</v>
      </c>
      <c r="U390" s="48" t="s">
        <v>3436</v>
      </c>
      <c r="V390" s="48" t="s">
        <v>528</v>
      </c>
      <c r="W390" s="71" t="s">
        <v>297</v>
      </c>
      <c r="X390" s="73" t="s">
        <v>5185</v>
      </c>
    </row>
    <row r="391" spans="1:24" ht="31.5" x14ac:dyDescent="0.25">
      <c r="A391" s="48">
        <f t="shared" si="6"/>
        <v>390</v>
      </c>
      <c r="B391" s="71" t="s">
        <v>329</v>
      </c>
      <c r="C391" s="71" t="s">
        <v>5414</v>
      </c>
      <c r="D391" s="71"/>
      <c r="E391" s="50" t="s">
        <v>5415</v>
      </c>
      <c r="F391" s="50"/>
      <c r="G391" s="48">
        <v>4</v>
      </c>
      <c r="H391" s="72">
        <v>1995</v>
      </c>
      <c r="I391" s="48"/>
      <c r="J391" s="48"/>
      <c r="K391" s="48" t="s">
        <v>5416</v>
      </c>
      <c r="L391" s="48" t="s">
        <v>5417</v>
      </c>
      <c r="M391" s="59" t="s">
        <v>5418</v>
      </c>
      <c r="N391" s="48" t="s">
        <v>3477</v>
      </c>
      <c r="O391" s="48">
        <v>2445</v>
      </c>
      <c r="P391" s="48">
        <v>2800</v>
      </c>
      <c r="Q391" s="48"/>
      <c r="R391" s="48" t="s">
        <v>5419</v>
      </c>
      <c r="S391" s="51">
        <v>36382</v>
      </c>
      <c r="T391" s="48" t="s">
        <v>4694</v>
      </c>
      <c r="U391" s="48" t="s">
        <v>3436</v>
      </c>
      <c r="V391" s="48" t="s">
        <v>528</v>
      </c>
      <c r="W391" s="71" t="s">
        <v>329</v>
      </c>
      <c r="X391" s="73" t="s">
        <v>5185</v>
      </c>
    </row>
    <row r="392" spans="1:24" ht="31.5" x14ac:dyDescent="0.25">
      <c r="A392" s="48">
        <f t="shared" si="6"/>
        <v>391</v>
      </c>
      <c r="B392" s="71" t="s">
        <v>293</v>
      </c>
      <c r="C392" s="71" t="s">
        <v>5420</v>
      </c>
      <c r="D392" s="71"/>
      <c r="E392" s="50" t="s">
        <v>5146</v>
      </c>
      <c r="F392" s="50"/>
      <c r="G392" s="48">
        <v>4</v>
      </c>
      <c r="H392" s="72">
        <v>1989</v>
      </c>
      <c r="I392" s="48"/>
      <c r="J392" s="48"/>
      <c r="K392" s="48" t="s">
        <v>5421</v>
      </c>
      <c r="L392" s="48" t="s">
        <v>5422</v>
      </c>
      <c r="M392" s="48"/>
      <c r="N392" s="48" t="s">
        <v>3433</v>
      </c>
      <c r="O392" s="48">
        <v>4250</v>
      </c>
      <c r="P392" s="48">
        <v>5200</v>
      </c>
      <c r="Q392" s="48">
        <v>3000</v>
      </c>
      <c r="R392" s="48" t="s">
        <v>5423</v>
      </c>
      <c r="S392" s="51">
        <v>37672</v>
      </c>
      <c r="T392" s="48" t="s">
        <v>4694</v>
      </c>
      <c r="U392" s="48" t="s">
        <v>3436</v>
      </c>
      <c r="V392" s="48" t="s">
        <v>528</v>
      </c>
      <c r="W392" s="71" t="s">
        <v>293</v>
      </c>
      <c r="X392" s="73" t="s">
        <v>5185</v>
      </c>
    </row>
    <row r="393" spans="1:24" x14ac:dyDescent="0.25">
      <c r="A393" s="48">
        <f t="shared" si="6"/>
        <v>392</v>
      </c>
      <c r="B393" s="71" t="s">
        <v>310</v>
      </c>
      <c r="C393" s="71" t="s">
        <v>5424</v>
      </c>
      <c r="D393" s="71"/>
      <c r="E393" s="50" t="s">
        <v>5425</v>
      </c>
      <c r="F393" s="50"/>
      <c r="G393" s="48">
        <v>4</v>
      </c>
      <c r="H393" s="72">
        <v>1987</v>
      </c>
      <c r="I393" s="48" t="s">
        <v>1619</v>
      </c>
      <c r="J393" s="48"/>
      <c r="K393" s="48" t="s">
        <v>5426</v>
      </c>
      <c r="L393" s="48" t="s">
        <v>5427</v>
      </c>
      <c r="M393" s="48"/>
      <c r="N393" s="48" t="s">
        <v>3556</v>
      </c>
      <c r="O393" s="48" t="s">
        <v>1619</v>
      </c>
      <c r="P393" s="48">
        <v>18800</v>
      </c>
      <c r="Q393" s="48">
        <v>7800</v>
      </c>
      <c r="R393" s="48" t="s">
        <v>5428</v>
      </c>
      <c r="S393" s="51">
        <v>38398</v>
      </c>
      <c r="T393" s="48" t="s">
        <v>3805</v>
      </c>
      <c r="U393" s="48" t="s">
        <v>3436</v>
      </c>
      <c r="V393" s="48" t="s">
        <v>528</v>
      </c>
      <c r="W393" s="71" t="s">
        <v>310</v>
      </c>
      <c r="X393" s="73" t="s">
        <v>5185</v>
      </c>
    </row>
    <row r="394" spans="1:24" x14ac:dyDescent="0.25">
      <c r="A394" s="48">
        <f t="shared" si="6"/>
        <v>393</v>
      </c>
      <c r="B394" s="71" t="s">
        <v>334</v>
      </c>
      <c r="C394" s="71" t="s">
        <v>5429</v>
      </c>
      <c r="D394" s="71"/>
      <c r="E394" s="50" t="s">
        <v>5394</v>
      </c>
      <c r="F394" s="50"/>
      <c r="G394" s="48">
        <v>4</v>
      </c>
      <c r="H394" s="72">
        <v>1998</v>
      </c>
      <c r="I394" s="48"/>
      <c r="J394" s="48"/>
      <c r="K394" s="48" t="s">
        <v>5430</v>
      </c>
      <c r="L394" s="48" t="s">
        <v>5431</v>
      </c>
      <c r="M394" s="48"/>
      <c r="N394" s="48" t="s">
        <v>3510</v>
      </c>
      <c r="O394" s="48">
        <v>2445</v>
      </c>
      <c r="P394" s="48">
        <v>2600</v>
      </c>
      <c r="Q394" s="48">
        <v>2720</v>
      </c>
      <c r="R394" s="48" t="s">
        <v>5432</v>
      </c>
      <c r="S394" s="51">
        <v>39254</v>
      </c>
      <c r="T394" s="48" t="s">
        <v>3805</v>
      </c>
      <c r="U394" s="48" t="s">
        <v>3436</v>
      </c>
      <c r="V394" s="48" t="s">
        <v>528</v>
      </c>
      <c r="W394" s="71" t="s">
        <v>334</v>
      </c>
      <c r="X394" s="73" t="s">
        <v>5406</v>
      </c>
    </row>
    <row r="395" spans="1:24" x14ac:dyDescent="0.25">
      <c r="A395" s="48">
        <f t="shared" si="6"/>
        <v>394</v>
      </c>
      <c r="B395" s="71" t="s">
        <v>306</v>
      </c>
      <c r="C395" s="71" t="s">
        <v>5433</v>
      </c>
      <c r="D395" s="71"/>
      <c r="E395" s="50" t="s">
        <v>3835</v>
      </c>
      <c r="F395" s="50"/>
      <c r="G395" s="48">
        <v>4</v>
      </c>
      <c r="H395" s="72">
        <v>1983</v>
      </c>
      <c r="I395" s="48"/>
      <c r="J395" s="48"/>
      <c r="K395" s="48">
        <v>5511155169</v>
      </c>
      <c r="L395" s="48" t="s">
        <v>5434</v>
      </c>
      <c r="M395" s="48"/>
      <c r="N395" s="48" t="s">
        <v>3556</v>
      </c>
      <c r="O395" s="48">
        <v>10800</v>
      </c>
      <c r="P395" s="48">
        <v>18000</v>
      </c>
      <c r="Q395" s="48">
        <v>8000</v>
      </c>
      <c r="R395" s="48" t="s">
        <v>5435</v>
      </c>
      <c r="S395" s="51">
        <v>38394</v>
      </c>
      <c r="T395" s="48" t="s">
        <v>3805</v>
      </c>
      <c r="U395" s="48" t="s">
        <v>3436</v>
      </c>
      <c r="V395" s="48" t="s">
        <v>528</v>
      </c>
      <c r="W395" s="71" t="s">
        <v>306</v>
      </c>
      <c r="X395" s="73" t="s">
        <v>5185</v>
      </c>
    </row>
    <row r="396" spans="1:24" x14ac:dyDescent="0.25">
      <c r="A396" s="48">
        <f t="shared" si="6"/>
        <v>395</v>
      </c>
      <c r="B396" s="71" t="s">
        <v>319</v>
      </c>
      <c r="C396" s="71" t="s">
        <v>5436</v>
      </c>
      <c r="D396" s="71"/>
      <c r="E396" s="50" t="s">
        <v>5254</v>
      </c>
      <c r="F396" s="50"/>
      <c r="G396" s="48">
        <v>4</v>
      </c>
      <c r="H396" s="72">
        <v>1996</v>
      </c>
      <c r="I396" s="48"/>
      <c r="J396" s="48"/>
      <c r="K396" s="48" t="s">
        <v>5437</v>
      </c>
      <c r="L396" s="48"/>
      <c r="M396" s="48"/>
      <c r="N396" s="48" t="s">
        <v>3510</v>
      </c>
      <c r="O396" s="48">
        <v>2445</v>
      </c>
      <c r="P396" s="48">
        <v>3500</v>
      </c>
      <c r="Q396" s="48">
        <v>1850</v>
      </c>
      <c r="R396" s="48" t="s">
        <v>5438</v>
      </c>
      <c r="S396" s="51">
        <v>42426</v>
      </c>
      <c r="T396" s="48" t="s">
        <v>3805</v>
      </c>
      <c r="U396" s="48" t="s">
        <v>3436</v>
      </c>
      <c r="V396" s="48" t="s">
        <v>528</v>
      </c>
      <c r="W396" s="71" t="s">
        <v>319</v>
      </c>
      <c r="X396" s="73" t="s">
        <v>5185</v>
      </c>
    </row>
    <row r="397" spans="1:24" x14ac:dyDescent="0.25">
      <c r="A397" s="48">
        <f t="shared" si="6"/>
        <v>396</v>
      </c>
      <c r="B397" s="71" t="s">
        <v>317</v>
      </c>
      <c r="C397" s="71" t="s">
        <v>5439</v>
      </c>
      <c r="D397" s="71"/>
      <c r="E397" s="50" t="s">
        <v>3533</v>
      </c>
      <c r="F397" s="50"/>
      <c r="G397" s="48">
        <v>4</v>
      </c>
      <c r="H397" s="72">
        <v>1998</v>
      </c>
      <c r="I397" s="48"/>
      <c r="J397" s="48"/>
      <c r="K397" s="48" t="s">
        <v>5440</v>
      </c>
      <c r="L397" s="48"/>
      <c r="M397" s="48"/>
      <c r="N397" s="48" t="s">
        <v>4285</v>
      </c>
      <c r="O397" s="48">
        <v>2445</v>
      </c>
      <c r="P397" s="48">
        <v>3500</v>
      </c>
      <c r="Q397" s="48">
        <v>1850</v>
      </c>
      <c r="R397" s="48" t="s">
        <v>5441</v>
      </c>
      <c r="S397" s="51">
        <v>38399</v>
      </c>
      <c r="T397" s="48" t="s">
        <v>3805</v>
      </c>
      <c r="U397" s="48" t="s">
        <v>3436</v>
      </c>
      <c r="V397" s="48" t="s">
        <v>528</v>
      </c>
      <c r="W397" s="71" t="s">
        <v>317</v>
      </c>
      <c r="X397" s="73" t="s">
        <v>5185</v>
      </c>
    </row>
    <row r="398" spans="1:24" x14ac:dyDescent="0.25">
      <c r="A398" s="48">
        <f t="shared" si="6"/>
        <v>397</v>
      </c>
      <c r="B398" s="71" t="s">
        <v>292</v>
      </c>
      <c r="C398" s="71" t="s">
        <v>5442</v>
      </c>
      <c r="D398" s="71"/>
      <c r="E398" s="50" t="s">
        <v>5443</v>
      </c>
      <c r="F398" s="50"/>
      <c r="G398" s="48">
        <v>4</v>
      </c>
      <c r="H398" s="72">
        <v>1991</v>
      </c>
      <c r="I398" s="48"/>
      <c r="J398" s="48"/>
      <c r="K398" s="48" t="s">
        <v>5444</v>
      </c>
      <c r="L398" s="48" t="s">
        <v>5445</v>
      </c>
      <c r="M398" s="48"/>
      <c r="N398" s="48" t="s">
        <v>3556</v>
      </c>
      <c r="O398" s="48">
        <v>10850</v>
      </c>
      <c r="P398" s="48">
        <v>15000</v>
      </c>
      <c r="Q398" s="48">
        <v>7000</v>
      </c>
      <c r="R398" s="48" t="s">
        <v>5446</v>
      </c>
      <c r="S398" s="51">
        <v>38413</v>
      </c>
      <c r="T398" s="48" t="s">
        <v>3805</v>
      </c>
      <c r="U398" s="48" t="s">
        <v>3436</v>
      </c>
      <c r="V398" s="48" t="s">
        <v>528</v>
      </c>
      <c r="W398" s="71" t="s">
        <v>292</v>
      </c>
      <c r="X398" s="73" t="s">
        <v>5185</v>
      </c>
    </row>
    <row r="399" spans="1:24" x14ac:dyDescent="0.25">
      <c r="A399" s="48">
        <f t="shared" si="6"/>
        <v>398</v>
      </c>
      <c r="B399" s="71" t="s">
        <v>307</v>
      </c>
      <c r="C399" s="71" t="s">
        <v>5447</v>
      </c>
      <c r="D399" s="71"/>
      <c r="E399" s="50" t="s">
        <v>5448</v>
      </c>
      <c r="F399" s="50"/>
      <c r="G399" s="48">
        <v>4</v>
      </c>
      <c r="H399" s="72">
        <v>1990</v>
      </c>
      <c r="I399" s="48"/>
      <c r="J399" s="48"/>
      <c r="K399" s="48" t="s">
        <v>5449</v>
      </c>
      <c r="L399" s="48" t="s">
        <v>5450</v>
      </c>
      <c r="M399" s="48"/>
      <c r="N399" s="48" t="s">
        <v>3556</v>
      </c>
      <c r="O399" s="48">
        <v>6000</v>
      </c>
      <c r="P399" s="48">
        <v>8000</v>
      </c>
      <c r="Q399" s="48"/>
      <c r="R399" s="48" t="s">
        <v>5451</v>
      </c>
      <c r="S399" s="51">
        <v>38394</v>
      </c>
      <c r="T399" s="48" t="s">
        <v>3805</v>
      </c>
      <c r="U399" s="48" t="s">
        <v>3436</v>
      </c>
      <c r="V399" s="48" t="s">
        <v>528</v>
      </c>
      <c r="W399" s="71" t="s">
        <v>307</v>
      </c>
      <c r="X399" s="73" t="s">
        <v>5185</v>
      </c>
    </row>
    <row r="400" spans="1:24" x14ac:dyDescent="0.25">
      <c r="A400" s="48">
        <f t="shared" si="6"/>
        <v>399</v>
      </c>
      <c r="B400" s="71" t="s">
        <v>291</v>
      </c>
      <c r="C400" s="71" t="s">
        <v>5452</v>
      </c>
      <c r="D400" s="71"/>
      <c r="E400" s="50" t="s">
        <v>5453</v>
      </c>
      <c r="F400" s="50"/>
      <c r="G400" s="48">
        <v>4</v>
      </c>
      <c r="H400" s="72">
        <v>1991</v>
      </c>
      <c r="I400" s="48"/>
      <c r="J400" s="48"/>
      <c r="K400" s="48" t="s">
        <v>5454</v>
      </c>
      <c r="L400" s="48" t="s">
        <v>5455</v>
      </c>
      <c r="M400" s="48"/>
      <c r="N400" s="48" t="s">
        <v>3556</v>
      </c>
      <c r="O400" s="48">
        <v>4250</v>
      </c>
      <c r="P400" s="48">
        <v>7500</v>
      </c>
      <c r="Q400" s="48">
        <v>3500</v>
      </c>
      <c r="R400" s="48" t="s">
        <v>5456</v>
      </c>
      <c r="S400" s="51">
        <v>38402</v>
      </c>
      <c r="T400" s="48" t="s">
        <v>3805</v>
      </c>
      <c r="U400" s="48" t="s">
        <v>3436</v>
      </c>
      <c r="V400" s="48" t="s">
        <v>528</v>
      </c>
      <c r="W400" s="71" t="s">
        <v>291</v>
      </c>
      <c r="X400" s="73" t="s">
        <v>5185</v>
      </c>
    </row>
    <row r="401" spans="1:24" x14ac:dyDescent="0.25">
      <c r="A401" s="48">
        <f t="shared" si="6"/>
        <v>400</v>
      </c>
      <c r="B401" s="71" t="s">
        <v>303</v>
      </c>
      <c r="C401" s="71" t="s">
        <v>5457</v>
      </c>
      <c r="D401" s="71"/>
      <c r="E401" s="50" t="s">
        <v>5458</v>
      </c>
      <c r="F401" s="50"/>
      <c r="G401" s="48">
        <v>4</v>
      </c>
      <c r="H401" s="72">
        <v>1989</v>
      </c>
      <c r="I401" s="48"/>
      <c r="J401" s="48"/>
      <c r="K401" s="48" t="s">
        <v>5459</v>
      </c>
      <c r="L401" s="48" t="s">
        <v>5460</v>
      </c>
      <c r="M401" s="48"/>
      <c r="N401" s="48" t="s">
        <v>3556</v>
      </c>
      <c r="O401" s="48">
        <v>4500</v>
      </c>
      <c r="P401" s="48">
        <v>6000</v>
      </c>
      <c r="Q401" s="48">
        <v>4500</v>
      </c>
      <c r="R401" s="48" t="s">
        <v>5461</v>
      </c>
      <c r="S401" s="51">
        <v>38401</v>
      </c>
      <c r="T401" s="48" t="s">
        <v>3805</v>
      </c>
      <c r="U401" s="48" t="s">
        <v>3436</v>
      </c>
      <c r="V401" s="48" t="s">
        <v>528</v>
      </c>
      <c r="W401" s="71" t="s">
        <v>303</v>
      </c>
      <c r="X401" s="73" t="s">
        <v>5185</v>
      </c>
    </row>
    <row r="402" spans="1:24" x14ac:dyDescent="0.25">
      <c r="A402" s="48">
        <f t="shared" si="6"/>
        <v>401</v>
      </c>
      <c r="B402" s="71" t="s">
        <v>304</v>
      </c>
      <c r="C402" s="71" t="s">
        <v>5462</v>
      </c>
      <c r="D402" s="71"/>
      <c r="E402" s="50" t="s">
        <v>5146</v>
      </c>
      <c r="F402" s="50"/>
      <c r="G402" s="48">
        <v>4</v>
      </c>
      <c r="H402" s="72">
        <v>1990</v>
      </c>
      <c r="I402" s="48"/>
      <c r="J402" s="48"/>
      <c r="K402" s="48" t="s">
        <v>5463</v>
      </c>
      <c r="L402" s="48" t="s">
        <v>5464</v>
      </c>
      <c r="M402" s="48"/>
      <c r="N402" s="48" t="s">
        <v>3556</v>
      </c>
      <c r="O402" s="48">
        <v>4250</v>
      </c>
      <c r="P402" s="48">
        <v>7500</v>
      </c>
      <c r="Q402" s="48">
        <v>3500</v>
      </c>
      <c r="R402" s="48" t="s">
        <v>5465</v>
      </c>
      <c r="S402" s="51">
        <v>38350</v>
      </c>
      <c r="T402" s="48" t="s">
        <v>3805</v>
      </c>
      <c r="U402" s="48" t="s">
        <v>3436</v>
      </c>
      <c r="V402" s="48" t="s">
        <v>528</v>
      </c>
      <c r="W402" s="71" t="s">
        <v>304</v>
      </c>
      <c r="X402" s="73" t="s">
        <v>5185</v>
      </c>
    </row>
    <row r="403" spans="1:24" x14ac:dyDescent="0.25">
      <c r="A403" s="48">
        <f t="shared" si="6"/>
        <v>402</v>
      </c>
      <c r="B403" s="71" t="s">
        <v>320</v>
      </c>
      <c r="C403" s="71" t="s">
        <v>5466</v>
      </c>
      <c r="D403" s="71"/>
      <c r="E403" s="50" t="s">
        <v>5254</v>
      </c>
      <c r="F403" s="50"/>
      <c r="G403" s="48">
        <v>4</v>
      </c>
      <c r="H403" s="72">
        <v>1996</v>
      </c>
      <c r="I403" s="48"/>
      <c r="J403" s="48"/>
      <c r="K403" s="48" t="s">
        <v>5467</v>
      </c>
      <c r="L403" s="48"/>
      <c r="M403" s="48"/>
      <c r="N403" s="48" t="s">
        <v>3510</v>
      </c>
      <c r="O403" s="48">
        <v>2445</v>
      </c>
      <c r="P403" s="48">
        <v>3500</v>
      </c>
      <c r="Q403" s="48">
        <v>1850</v>
      </c>
      <c r="R403" s="48" t="s">
        <v>5468</v>
      </c>
      <c r="S403" s="51">
        <v>38399</v>
      </c>
      <c r="T403" s="48" t="s">
        <v>3805</v>
      </c>
      <c r="U403" s="48" t="s">
        <v>3436</v>
      </c>
      <c r="V403" s="48" t="s">
        <v>528</v>
      </c>
      <c r="W403" s="71" t="s">
        <v>320</v>
      </c>
      <c r="X403" s="73" t="s">
        <v>5185</v>
      </c>
    </row>
    <row r="404" spans="1:24" x14ac:dyDescent="0.25">
      <c r="A404" s="48">
        <f t="shared" si="6"/>
        <v>403</v>
      </c>
      <c r="B404" s="71" t="s">
        <v>302</v>
      </c>
      <c r="C404" s="71" t="s">
        <v>5469</v>
      </c>
      <c r="D404" s="71"/>
      <c r="E404" s="50" t="s">
        <v>5227</v>
      </c>
      <c r="F404" s="50"/>
      <c r="G404" s="48">
        <v>4</v>
      </c>
      <c r="H404" s="72">
        <v>1989</v>
      </c>
      <c r="I404" s="48"/>
      <c r="J404" s="48"/>
      <c r="K404" s="48" t="s">
        <v>5470</v>
      </c>
      <c r="L404" s="48" t="s">
        <v>5471</v>
      </c>
      <c r="M404" s="48"/>
      <c r="N404" s="48" t="s">
        <v>3556</v>
      </c>
      <c r="O404" s="48">
        <v>4250</v>
      </c>
      <c r="P404" s="48">
        <v>7500</v>
      </c>
      <c r="Q404" s="48"/>
      <c r="R404" s="48" t="s">
        <v>5472</v>
      </c>
      <c r="S404" s="51">
        <v>38412</v>
      </c>
      <c r="T404" s="48" t="s">
        <v>3805</v>
      </c>
      <c r="U404" s="48" t="s">
        <v>3436</v>
      </c>
      <c r="V404" s="48" t="s">
        <v>528</v>
      </c>
      <c r="W404" s="71" t="s">
        <v>302</v>
      </c>
      <c r="X404" s="73" t="s">
        <v>5185</v>
      </c>
    </row>
    <row r="405" spans="1:24" x14ac:dyDescent="0.25">
      <c r="A405" s="48">
        <f t="shared" si="6"/>
        <v>404</v>
      </c>
      <c r="B405" s="71" t="s">
        <v>290</v>
      </c>
      <c r="C405" s="71" t="s">
        <v>5473</v>
      </c>
      <c r="D405" s="71"/>
      <c r="E405" s="50" t="s">
        <v>5458</v>
      </c>
      <c r="F405" s="50"/>
      <c r="G405" s="48">
        <v>4</v>
      </c>
      <c r="H405" s="72">
        <v>1989</v>
      </c>
      <c r="I405" s="48"/>
      <c r="J405" s="48"/>
      <c r="K405" s="48">
        <v>62972</v>
      </c>
      <c r="L405" s="48" t="s">
        <v>5474</v>
      </c>
      <c r="M405" s="48"/>
      <c r="N405" s="48" t="s">
        <v>3556</v>
      </c>
      <c r="O405" s="48">
        <v>4250</v>
      </c>
      <c r="P405" s="48">
        <v>8000</v>
      </c>
      <c r="Q405" s="48">
        <v>5200</v>
      </c>
      <c r="R405" s="48" t="s">
        <v>5475</v>
      </c>
      <c r="S405" s="51">
        <v>38399</v>
      </c>
      <c r="T405" s="48" t="s">
        <v>3805</v>
      </c>
      <c r="U405" s="48" t="s">
        <v>3436</v>
      </c>
      <c r="V405" s="48" t="s">
        <v>528</v>
      </c>
      <c r="W405" s="71" t="s">
        <v>290</v>
      </c>
      <c r="X405" s="73" t="s">
        <v>5185</v>
      </c>
    </row>
    <row r="406" spans="1:24" x14ac:dyDescent="0.25">
      <c r="A406" s="48">
        <f t="shared" si="6"/>
        <v>405</v>
      </c>
      <c r="B406" s="71" t="s">
        <v>327</v>
      </c>
      <c r="C406" s="71" t="s">
        <v>5476</v>
      </c>
      <c r="D406" s="71"/>
      <c r="E406" s="50" t="s">
        <v>5477</v>
      </c>
      <c r="F406" s="50"/>
      <c r="G406" s="48">
        <v>4</v>
      </c>
      <c r="H406" s="72">
        <v>1997</v>
      </c>
      <c r="I406" s="48"/>
      <c r="J406" s="48"/>
      <c r="K406" s="48" t="s">
        <v>5478</v>
      </c>
      <c r="L406" s="48"/>
      <c r="M406" s="48"/>
      <c r="N406" s="48" t="s">
        <v>3791</v>
      </c>
      <c r="O406" s="48">
        <v>2445</v>
      </c>
      <c r="P406" s="48">
        <v>3500</v>
      </c>
      <c r="Q406" s="48">
        <v>1900</v>
      </c>
      <c r="R406" s="48" t="s">
        <v>5479</v>
      </c>
      <c r="S406" s="51">
        <v>38889</v>
      </c>
      <c r="T406" s="48" t="s">
        <v>3805</v>
      </c>
      <c r="U406" s="48" t="s">
        <v>3436</v>
      </c>
      <c r="V406" s="48" t="s">
        <v>528</v>
      </c>
      <c r="W406" s="71" t="s">
        <v>327</v>
      </c>
      <c r="X406" s="73" t="s">
        <v>5185</v>
      </c>
    </row>
    <row r="407" spans="1:24" x14ac:dyDescent="0.25">
      <c r="A407" s="48">
        <f t="shared" si="6"/>
        <v>406</v>
      </c>
      <c r="B407" s="71" t="s">
        <v>321</v>
      </c>
      <c r="C407" s="71" t="s">
        <v>5480</v>
      </c>
      <c r="D407" s="71"/>
      <c r="E407" s="50" t="s">
        <v>5481</v>
      </c>
      <c r="F407" s="50"/>
      <c r="G407" s="48">
        <v>4</v>
      </c>
      <c r="H407" s="72">
        <v>1989</v>
      </c>
      <c r="I407" s="48"/>
      <c r="J407" s="48"/>
      <c r="K407" s="48" t="s">
        <v>5482</v>
      </c>
      <c r="L407" s="48" t="s">
        <v>5483</v>
      </c>
      <c r="M407" s="48"/>
      <c r="N407" s="48" t="s">
        <v>3556</v>
      </c>
      <c r="O407" s="48">
        <v>4250</v>
      </c>
      <c r="P407" s="48">
        <v>4500</v>
      </c>
      <c r="Q407" s="48">
        <v>2500</v>
      </c>
      <c r="R407" s="48" t="s">
        <v>5484</v>
      </c>
      <c r="S407" s="51">
        <v>38394</v>
      </c>
      <c r="T407" s="48" t="s">
        <v>3805</v>
      </c>
      <c r="U407" s="48" t="s">
        <v>3436</v>
      </c>
      <c r="V407" s="48" t="s">
        <v>528</v>
      </c>
      <c r="W407" s="71" t="s">
        <v>321</v>
      </c>
      <c r="X407" s="73" t="s">
        <v>5406</v>
      </c>
    </row>
    <row r="408" spans="1:24" x14ac:dyDescent="0.25">
      <c r="A408" s="48">
        <f t="shared" si="6"/>
        <v>407</v>
      </c>
      <c r="B408" s="71" t="s">
        <v>404</v>
      </c>
      <c r="C408" s="71" t="s">
        <v>5485</v>
      </c>
      <c r="D408" s="71" t="s">
        <v>5486</v>
      </c>
      <c r="E408" s="50" t="s">
        <v>5487</v>
      </c>
      <c r="F408" s="50"/>
      <c r="G408" s="48">
        <v>5</v>
      </c>
      <c r="H408" s="72">
        <v>1993</v>
      </c>
      <c r="I408" s="48"/>
      <c r="J408" s="48"/>
      <c r="K408" s="48">
        <v>516117</v>
      </c>
      <c r="L408" s="50"/>
      <c r="M408" s="48">
        <v>1403334</v>
      </c>
      <c r="N408" s="48" t="s">
        <v>3541</v>
      </c>
      <c r="O408" s="48">
        <v>2080</v>
      </c>
      <c r="P408" s="48"/>
      <c r="Q408" s="48">
        <v>1700</v>
      </c>
      <c r="R408" s="48" t="s">
        <v>5488</v>
      </c>
      <c r="S408" s="51">
        <v>43474</v>
      </c>
      <c r="T408" s="48" t="s">
        <v>3435</v>
      </c>
      <c r="U408" s="48" t="s">
        <v>3436</v>
      </c>
      <c r="V408" s="48" t="s">
        <v>528</v>
      </c>
      <c r="W408" s="71" t="s">
        <v>404</v>
      </c>
      <c r="X408" s="73" t="s">
        <v>5181</v>
      </c>
    </row>
    <row r="409" spans="1:24" x14ac:dyDescent="0.25">
      <c r="A409" s="48">
        <f t="shared" si="6"/>
        <v>408</v>
      </c>
      <c r="B409" s="71" t="s">
        <v>386</v>
      </c>
      <c r="C409" s="71" t="s">
        <v>5489</v>
      </c>
      <c r="D409" s="71" t="s">
        <v>5490</v>
      </c>
      <c r="E409" s="50" t="s">
        <v>5491</v>
      </c>
      <c r="F409" s="50"/>
      <c r="G409" s="48">
        <v>5</v>
      </c>
      <c r="H409" s="72">
        <v>1995</v>
      </c>
      <c r="I409" s="48"/>
      <c r="J409" s="48"/>
      <c r="K409" s="48">
        <v>823000</v>
      </c>
      <c r="L409" s="48"/>
      <c r="M409" s="48">
        <v>3568</v>
      </c>
      <c r="N409" s="48" t="s">
        <v>3541</v>
      </c>
      <c r="O409" s="48">
        <v>6330</v>
      </c>
      <c r="P409" s="48"/>
      <c r="Q409" s="48">
        <v>6100</v>
      </c>
      <c r="R409" s="48" t="s">
        <v>5492</v>
      </c>
      <c r="S409" s="51">
        <v>43474</v>
      </c>
      <c r="T409" s="48" t="s">
        <v>3435</v>
      </c>
      <c r="U409" s="48" t="s">
        <v>3436</v>
      </c>
      <c r="V409" s="48" t="s">
        <v>528</v>
      </c>
      <c r="W409" s="71" t="s">
        <v>386</v>
      </c>
      <c r="X409" s="73" t="s">
        <v>5181</v>
      </c>
    </row>
    <row r="410" spans="1:24" x14ac:dyDescent="0.25">
      <c r="A410" s="48">
        <f t="shared" si="6"/>
        <v>409</v>
      </c>
      <c r="B410" s="71" t="s">
        <v>401</v>
      </c>
      <c r="C410" s="71" t="s">
        <v>5493</v>
      </c>
      <c r="D410" s="71" t="s">
        <v>5494</v>
      </c>
      <c r="E410" s="50" t="s">
        <v>5495</v>
      </c>
      <c r="F410" s="50"/>
      <c r="G410" s="48">
        <v>5</v>
      </c>
      <c r="H410" s="72">
        <v>1988</v>
      </c>
      <c r="I410" s="48"/>
      <c r="J410" s="48"/>
      <c r="K410" s="48">
        <v>437091</v>
      </c>
      <c r="L410" s="48"/>
      <c r="M410" s="48">
        <v>1090477</v>
      </c>
      <c r="N410" s="48" t="s">
        <v>3541</v>
      </c>
      <c r="O410" s="48">
        <v>2080</v>
      </c>
      <c r="P410" s="48"/>
      <c r="Q410" s="48">
        <v>1700</v>
      </c>
      <c r="R410" s="48" t="s">
        <v>5496</v>
      </c>
      <c r="S410" s="51">
        <v>43474</v>
      </c>
      <c r="T410" s="48" t="s">
        <v>3435</v>
      </c>
      <c r="U410" s="48" t="s">
        <v>3436</v>
      </c>
      <c r="V410" s="48" t="s">
        <v>528</v>
      </c>
      <c r="W410" s="71" t="s">
        <v>401</v>
      </c>
      <c r="X410" s="73" t="s">
        <v>5181</v>
      </c>
    </row>
    <row r="411" spans="1:24" x14ac:dyDescent="0.25">
      <c r="A411" s="48">
        <f t="shared" si="6"/>
        <v>410</v>
      </c>
      <c r="B411" s="71" t="s">
        <v>384</v>
      </c>
      <c r="C411" s="71" t="s">
        <v>5497</v>
      </c>
      <c r="D411" s="71" t="s">
        <v>5498</v>
      </c>
      <c r="E411" s="50" t="s">
        <v>5499</v>
      </c>
      <c r="F411" s="50"/>
      <c r="G411" s="48">
        <v>5</v>
      </c>
      <c r="H411" s="72">
        <v>1992</v>
      </c>
      <c r="I411" s="48"/>
      <c r="J411" s="48"/>
      <c r="K411" s="48">
        <v>783764</v>
      </c>
      <c r="L411" s="48"/>
      <c r="M411" s="48">
        <v>6529</v>
      </c>
      <c r="N411" s="48" t="s">
        <v>3541</v>
      </c>
      <c r="O411" s="48">
        <v>6330</v>
      </c>
      <c r="P411" s="48"/>
      <c r="Q411" s="48">
        <v>7250</v>
      </c>
      <c r="R411" s="48" t="s">
        <v>5500</v>
      </c>
      <c r="S411" s="51">
        <v>43474</v>
      </c>
      <c r="T411" s="48" t="s">
        <v>3435</v>
      </c>
      <c r="U411" s="48" t="s">
        <v>3436</v>
      </c>
      <c r="V411" s="48" t="s">
        <v>528</v>
      </c>
      <c r="W411" s="71" t="s">
        <v>384</v>
      </c>
      <c r="X411" s="73" t="s">
        <v>5181</v>
      </c>
    </row>
    <row r="412" spans="1:24" x14ac:dyDescent="0.25">
      <c r="A412" s="48">
        <f t="shared" si="6"/>
        <v>411</v>
      </c>
      <c r="B412" s="71" t="s">
        <v>381</v>
      </c>
      <c r="C412" s="71" t="s">
        <v>5501</v>
      </c>
      <c r="D412" s="71" t="s">
        <v>5502</v>
      </c>
      <c r="E412" s="50" t="s">
        <v>5491</v>
      </c>
      <c r="F412" s="50"/>
      <c r="G412" s="48">
        <v>5</v>
      </c>
      <c r="H412" s="72">
        <v>1992</v>
      </c>
      <c r="I412" s="48"/>
      <c r="J412" s="48"/>
      <c r="K412" s="48" t="s">
        <v>5503</v>
      </c>
      <c r="L412" s="48"/>
      <c r="M412" s="48" t="s">
        <v>5504</v>
      </c>
      <c r="N412" s="48" t="s">
        <v>3541</v>
      </c>
      <c r="O412" s="48">
        <v>4940</v>
      </c>
      <c r="P412" s="48"/>
      <c r="Q412" s="48">
        <v>6100</v>
      </c>
      <c r="R412" s="48" t="s">
        <v>5505</v>
      </c>
      <c r="S412" s="51">
        <v>43474</v>
      </c>
      <c r="T412" s="48" t="s">
        <v>3435</v>
      </c>
      <c r="U412" s="48" t="s">
        <v>3436</v>
      </c>
      <c r="V412" s="48" t="s">
        <v>528</v>
      </c>
      <c r="W412" s="71" t="s">
        <v>381</v>
      </c>
      <c r="X412" s="73" t="s">
        <v>5181</v>
      </c>
    </row>
    <row r="413" spans="1:24" x14ac:dyDescent="0.25">
      <c r="A413" s="48">
        <f t="shared" si="6"/>
        <v>412</v>
      </c>
      <c r="B413" s="71" t="s">
        <v>366</v>
      </c>
      <c r="C413" s="71" t="s">
        <v>5506</v>
      </c>
      <c r="D413" s="71" t="s">
        <v>5507</v>
      </c>
      <c r="E413" s="50" t="s">
        <v>5508</v>
      </c>
      <c r="F413" s="50"/>
      <c r="G413" s="48">
        <v>5</v>
      </c>
      <c r="H413" s="72">
        <v>1992</v>
      </c>
      <c r="I413" s="48"/>
      <c r="J413" s="48"/>
      <c r="K413" s="48" t="s">
        <v>5509</v>
      </c>
      <c r="L413" s="48"/>
      <c r="M413" s="48">
        <v>274716</v>
      </c>
      <c r="N413" s="48" t="s">
        <v>3541</v>
      </c>
      <c r="O413" s="48">
        <v>4750</v>
      </c>
      <c r="P413" s="48"/>
      <c r="Q413" s="48">
        <v>6600</v>
      </c>
      <c r="R413" s="48" t="s">
        <v>5510</v>
      </c>
      <c r="S413" s="51">
        <v>43474</v>
      </c>
      <c r="T413" s="48" t="s">
        <v>3435</v>
      </c>
      <c r="U413" s="48" t="s">
        <v>3436</v>
      </c>
      <c r="V413" s="48" t="s">
        <v>528</v>
      </c>
      <c r="W413" s="71" t="s">
        <v>366</v>
      </c>
      <c r="X413" s="73" t="s">
        <v>5181</v>
      </c>
    </row>
    <row r="414" spans="1:24" x14ac:dyDescent="0.25">
      <c r="A414" s="48">
        <f t="shared" si="6"/>
        <v>413</v>
      </c>
      <c r="B414" s="71" t="s">
        <v>367</v>
      </c>
      <c r="C414" s="71" t="s">
        <v>5511</v>
      </c>
      <c r="D414" s="71" t="s">
        <v>5512</v>
      </c>
      <c r="E414" s="50" t="s">
        <v>5508</v>
      </c>
      <c r="F414" s="50"/>
      <c r="G414" s="48">
        <v>5</v>
      </c>
      <c r="H414" s="72">
        <v>1992</v>
      </c>
      <c r="I414" s="48"/>
      <c r="J414" s="48"/>
      <c r="K414" s="48" t="s">
        <v>5513</v>
      </c>
      <c r="L414" s="48"/>
      <c r="M414" s="48">
        <v>989512</v>
      </c>
      <c r="N414" s="48" t="s">
        <v>3541</v>
      </c>
      <c r="O414" s="48">
        <v>4750</v>
      </c>
      <c r="P414" s="48"/>
      <c r="Q414" s="48">
        <v>6600</v>
      </c>
      <c r="R414" s="48" t="s">
        <v>5514</v>
      </c>
      <c r="S414" s="51">
        <v>43474</v>
      </c>
      <c r="T414" s="48" t="s">
        <v>3435</v>
      </c>
      <c r="U414" s="48" t="s">
        <v>3436</v>
      </c>
      <c r="V414" s="48" t="s">
        <v>528</v>
      </c>
      <c r="W414" s="71" t="s">
        <v>367</v>
      </c>
      <c r="X414" s="73" t="s">
        <v>5181</v>
      </c>
    </row>
    <row r="415" spans="1:24" x14ac:dyDescent="0.25">
      <c r="A415" s="48">
        <f t="shared" si="6"/>
        <v>414</v>
      </c>
      <c r="B415" s="71" t="s">
        <v>375</v>
      </c>
      <c r="C415" s="71" t="s">
        <v>5515</v>
      </c>
      <c r="D415" s="71" t="s">
        <v>5516</v>
      </c>
      <c r="E415" s="50" t="s">
        <v>5508</v>
      </c>
      <c r="F415" s="50"/>
      <c r="G415" s="48">
        <v>5</v>
      </c>
      <c r="H415" s="72">
        <v>1992</v>
      </c>
      <c r="I415" s="48"/>
      <c r="J415" s="48"/>
      <c r="K415" s="48" t="s">
        <v>5517</v>
      </c>
      <c r="L415" s="48"/>
      <c r="M415" s="48">
        <v>956999</v>
      </c>
      <c r="N415" s="48" t="s">
        <v>3541</v>
      </c>
      <c r="O415" s="48">
        <v>4750</v>
      </c>
      <c r="P415" s="48"/>
      <c r="Q415" s="48">
        <v>6600</v>
      </c>
      <c r="R415" s="48" t="s">
        <v>5518</v>
      </c>
      <c r="S415" s="51">
        <v>43474</v>
      </c>
      <c r="T415" s="48" t="s">
        <v>3435</v>
      </c>
      <c r="U415" s="48" t="s">
        <v>3436</v>
      </c>
      <c r="V415" s="48" t="s">
        <v>528</v>
      </c>
      <c r="W415" s="71" t="s">
        <v>375</v>
      </c>
      <c r="X415" s="73" t="s">
        <v>5181</v>
      </c>
    </row>
    <row r="416" spans="1:24" x14ac:dyDescent="0.25">
      <c r="A416" s="48">
        <f t="shared" si="6"/>
        <v>415</v>
      </c>
      <c r="B416" s="71" t="s">
        <v>368</v>
      </c>
      <c r="C416" s="71" t="s">
        <v>5519</v>
      </c>
      <c r="D416" s="71" t="s">
        <v>5520</v>
      </c>
      <c r="E416" s="50" t="s">
        <v>5521</v>
      </c>
      <c r="F416" s="50"/>
      <c r="G416" s="48">
        <v>5</v>
      </c>
      <c r="H416" s="72">
        <v>1993</v>
      </c>
      <c r="I416" s="48"/>
      <c r="J416" s="48"/>
      <c r="K416" s="48" t="s">
        <v>5522</v>
      </c>
      <c r="L416" s="48"/>
      <c r="M416" s="48">
        <v>372004</v>
      </c>
      <c r="N416" s="48" t="s">
        <v>3541</v>
      </c>
      <c r="O416" s="48">
        <v>6330</v>
      </c>
      <c r="P416" s="48"/>
      <c r="Q416" s="48">
        <v>20000</v>
      </c>
      <c r="R416" s="48" t="s">
        <v>5523</v>
      </c>
      <c r="S416" s="51">
        <v>43474</v>
      </c>
      <c r="T416" s="48" t="s">
        <v>3435</v>
      </c>
      <c r="U416" s="48" t="s">
        <v>3436</v>
      </c>
      <c r="V416" s="48" t="s">
        <v>528</v>
      </c>
      <c r="W416" s="71" t="s">
        <v>368</v>
      </c>
      <c r="X416" s="73" t="s">
        <v>5185</v>
      </c>
    </row>
    <row r="417" spans="1:24" x14ac:dyDescent="0.25">
      <c r="A417" s="48">
        <f t="shared" si="6"/>
        <v>416</v>
      </c>
      <c r="B417" s="71" t="s">
        <v>377</v>
      </c>
      <c r="C417" s="71" t="s">
        <v>5524</v>
      </c>
      <c r="D417" s="71" t="s">
        <v>5525</v>
      </c>
      <c r="E417" s="50" t="s">
        <v>5521</v>
      </c>
      <c r="F417" s="50"/>
      <c r="G417" s="48">
        <v>5</v>
      </c>
      <c r="H417" s="72">
        <v>1991</v>
      </c>
      <c r="I417" s="48"/>
      <c r="J417" s="48"/>
      <c r="K417" s="48" t="s">
        <v>5526</v>
      </c>
      <c r="L417" s="48"/>
      <c r="M417" s="48">
        <v>206422</v>
      </c>
      <c r="N417" s="48" t="s">
        <v>3541</v>
      </c>
      <c r="O417" s="48">
        <v>6330</v>
      </c>
      <c r="P417" s="48"/>
      <c r="Q417" s="48">
        <v>20000</v>
      </c>
      <c r="R417" s="48" t="s">
        <v>5527</v>
      </c>
      <c r="S417" s="51">
        <v>43474</v>
      </c>
      <c r="T417" s="48" t="s">
        <v>3435</v>
      </c>
      <c r="U417" s="48" t="s">
        <v>3436</v>
      </c>
      <c r="V417" s="48" t="s">
        <v>528</v>
      </c>
      <c r="W417" s="71" t="s">
        <v>377</v>
      </c>
      <c r="X417" s="73" t="s">
        <v>5181</v>
      </c>
    </row>
    <row r="418" spans="1:24" x14ac:dyDescent="0.25">
      <c r="A418" s="48">
        <f t="shared" si="6"/>
        <v>417</v>
      </c>
      <c r="B418" s="71" t="s">
        <v>378</v>
      </c>
      <c r="C418" s="71" t="s">
        <v>5528</v>
      </c>
      <c r="D418" s="71" t="s">
        <v>5529</v>
      </c>
      <c r="E418" s="50" t="s">
        <v>5521</v>
      </c>
      <c r="F418" s="50"/>
      <c r="G418" s="48">
        <v>5</v>
      </c>
      <c r="H418" s="72">
        <v>1993</v>
      </c>
      <c r="I418" s="48"/>
      <c r="J418" s="48"/>
      <c r="K418" s="48" t="s">
        <v>5530</v>
      </c>
      <c r="L418" s="48"/>
      <c r="M418" s="48">
        <v>303684</v>
      </c>
      <c r="N418" s="48" t="s">
        <v>3541</v>
      </c>
      <c r="O418" s="48">
        <v>6330</v>
      </c>
      <c r="P418" s="48"/>
      <c r="Q418" s="48">
        <v>20000</v>
      </c>
      <c r="R418" s="48" t="s">
        <v>5531</v>
      </c>
      <c r="S418" s="51">
        <v>43474</v>
      </c>
      <c r="T418" s="48" t="s">
        <v>3435</v>
      </c>
      <c r="U418" s="48" t="s">
        <v>3436</v>
      </c>
      <c r="V418" s="48" t="s">
        <v>528</v>
      </c>
      <c r="W418" s="71" t="s">
        <v>378</v>
      </c>
      <c r="X418" s="73" t="s">
        <v>5185</v>
      </c>
    </row>
    <row r="419" spans="1:24" x14ac:dyDescent="0.25">
      <c r="A419" s="48">
        <f t="shared" si="6"/>
        <v>418</v>
      </c>
      <c r="B419" s="71" t="s">
        <v>380</v>
      </c>
      <c r="C419" s="71" t="s">
        <v>5532</v>
      </c>
      <c r="D419" s="71" t="s">
        <v>5533</v>
      </c>
      <c r="E419" s="50" t="s">
        <v>5521</v>
      </c>
      <c r="F419" s="50"/>
      <c r="G419" s="48">
        <v>5</v>
      </c>
      <c r="H419" s="72">
        <v>1992</v>
      </c>
      <c r="I419" s="48"/>
      <c r="J419" s="48"/>
      <c r="K419" s="48" t="s">
        <v>5534</v>
      </c>
      <c r="L419" s="48"/>
      <c r="M419" s="48">
        <v>236449</v>
      </c>
      <c r="N419" s="48" t="s">
        <v>3541</v>
      </c>
      <c r="O419" s="48">
        <v>6330</v>
      </c>
      <c r="P419" s="48"/>
      <c r="Q419" s="48">
        <v>20000</v>
      </c>
      <c r="R419" s="48" t="s">
        <v>5535</v>
      </c>
      <c r="S419" s="51">
        <v>43474</v>
      </c>
      <c r="T419" s="48" t="s">
        <v>3435</v>
      </c>
      <c r="U419" s="48" t="s">
        <v>3436</v>
      </c>
      <c r="V419" s="48" t="s">
        <v>528</v>
      </c>
      <c r="W419" s="71" t="s">
        <v>380</v>
      </c>
      <c r="X419" s="73" t="s">
        <v>5181</v>
      </c>
    </row>
    <row r="420" spans="1:24" x14ac:dyDescent="0.25">
      <c r="A420" s="48">
        <f t="shared" si="6"/>
        <v>419</v>
      </c>
      <c r="B420" s="71" t="s">
        <v>387</v>
      </c>
      <c r="C420" s="71" t="s">
        <v>5536</v>
      </c>
      <c r="D420" s="71" t="s">
        <v>5537</v>
      </c>
      <c r="E420" s="50" t="s">
        <v>5538</v>
      </c>
      <c r="F420" s="50"/>
      <c r="G420" s="48">
        <v>5</v>
      </c>
      <c r="H420" s="72">
        <v>1996</v>
      </c>
      <c r="I420" s="48"/>
      <c r="J420" s="48"/>
      <c r="K420" s="48" t="s">
        <v>5539</v>
      </c>
      <c r="L420" s="48"/>
      <c r="M420" s="48">
        <v>338889</v>
      </c>
      <c r="N420" s="48" t="s">
        <v>3541</v>
      </c>
      <c r="O420" s="48">
        <v>6330</v>
      </c>
      <c r="P420" s="48"/>
      <c r="Q420" s="48">
        <v>20000</v>
      </c>
      <c r="R420" s="48" t="s">
        <v>5540</v>
      </c>
      <c r="S420" s="51">
        <v>43474</v>
      </c>
      <c r="T420" s="48" t="s">
        <v>3435</v>
      </c>
      <c r="U420" s="48" t="s">
        <v>3436</v>
      </c>
      <c r="V420" s="48" t="s">
        <v>528</v>
      </c>
      <c r="W420" s="71" t="s">
        <v>387</v>
      </c>
      <c r="X420" s="73" t="s">
        <v>5181</v>
      </c>
    </row>
    <row r="421" spans="1:24" x14ac:dyDescent="0.25">
      <c r="A421" s="48">
        <f t="shared" si="6"/>
        <v>420</v>
      </c>
      <c r="B421" s="71" t="s">
        <v>382</v>
      </c>
      <c r="C421" s="71" t="s">
        <v>5541</v>
      </c>
      <c r="D421" s="71" t="s">
        <v>5542</v>
      </c>
      <c r="E421" s="50" t="s">
        <v>5521</v>
      </c>
      <c r="F421" s="50"/>
      <c r="G421" s="48">
        <v>5</v>
      </c>
      <c r="H421" s="72">
        <v>1992</v>
      </c>
      <c r="I421" s="48"/>
      <c r="J421" s="48"/>
      <c r="K421" s="48" t="s">
        <v>5543</v>
      </c>
      <c r="L421" s="48"/>
      <c r="M421" s="48">
        <v>227351</v>
      </c>
      <c r="N421" s="48" t="s">
        <v>3541</v>
      </c>
      <c r="O421" s="48">
        <v>6330</v>
      </c>
      <c r="P421" s="48"/>
      <c r="Q421" s="48">
        <v>20000</v>
      </c>
      <c r="R421" s="48" t="s">
        <v>5544</v>
      </c>
      <c r="S421" s="51">
        <v>43474</v>
      </c>
      <c r="T421" s="48" t="s">
        <v>3435</v>
      </c>
      <c r="U421" s="48" t="s">
        <v>3436</v>
      </c>
      <c r="V421" s="48" t="s">
        <v>528</v>
      </c>
      <c r="W421" s="71" t="s">
        <v>382</v>
      </c>
      <c r="X421" s="73" t="s">
        <v>5181</v>
      </c>
    </row>
    <row r="422" spans="1:24" x14ac:dyDescent="0.25">
      <c r="A422" s="48">
        <f t="shared" si="6"/>
        <v>421</v>
      </c>
      <c r="B422" s="71" t="s">
        <v>379</v>
      </c>
      <c r="C422" s="71" t="s">
        <v>5545</v>
      </c>
      <c r="D422" s="71" t="s">
        <v>5546</v>
      </c>
      <c r="E422" s="50" t="s">
        <v>5538</v>
      </c>
      <c r="F422" s="50"/>
      <c r="G422" s="48">
        <v>5</v>
      </c>
      <c r="H422" s="72">
        <v>1993</v>
      </c>
      <c r="I422" s="48"/>
      <c r="J422" s="48"/>
      <c r="K422" s="48" t="s">
        <v>5547</v>
      </c>
      <c r="L422" s="48"/>
      <c r="M422" s="48">
        <v>314745</v>
      </c>
      <c r="N422" s="48" t="s">
        <v>3541</v>
      </c>
      <c r="O422" s="48">
        <v>6330</v>
      </c>
      <c r="P422" s="48"/>
      <c r="Q422" s="48">
        <v>20000</v>
      </c>
      <c r="R422" s="48" t="s">
        <v>5548</v>
      </c>
      <c r="S422" s="51">
        <v>43474</v>
      </c>
      <c r="T422" s="48" t="s">
        <v>3435</v>
      </c>
      <c r="U422" s="48" t="s">
        <v>3436</v>
      </c>
      <c r="V422" s="48" t="s">
        <v>528</v>
      </c>
      <c r="W422" s="71" t="s">
        <v>379</v>
      </c>
      <c r="X422" s="73" t="s">
        <v>5181</v>
      </c>
    </row>
    <row r="423" spans="1:24" x14ac:dyDescent="0.25">
      <c r="A423" s="48">
        <f t="shared" si="6"/>
        <v>422</v>
      </c>
      <c r="B423" s="71" t="s">
        <v>376</v>
      </c>
      <c r="C423" s="71" t="s">
        <v>5549</v>
      </c>
      <c r="D423" s="71" t="s">
        <v>5550</v>
      </c>
      <c r="E423" s="50" t="s">
        <v>5521</v>
      </c>
      <c r="F423" s="50"/>
      <c r="G423" s="48">
        <v>5</v>
      </c>
      <c r="H423" s="72">
        <v>1993</v>
      </c>
      <c r="I423" s="48"/>
      <c r="J423" s="48"/>
      <c r="K423" s="48" t="s">
        <v>5551</v>
      </c>
      <c r="L423" s="48"/>
      <c r="M423" s="48">
        <v>76602488</v>
      </c>
      <c r="N423" s="48" t="s">
        <v>3541</v>
      </c>
      <c r="O423" s="48">
        <v>6330</v>
      </c>
      <c r="P423" s="48"/>
      <c r="Q423" s="48">
        <v>20000</v>
      </c>
      <c r="R423" s="48" t="s">
        <v>5552</v>
      </c>
      <c r="S423" s="51">
        <v>43474</v>
      </c>
      <c r="T423" s="48" t="s">
        <v>3435</v>
      </c>
      <c r="U423" s="48" t="s">
        <v>3436</v>
      </c>
      <c r="V423" s="48" t="s">
        <v>528</v>
      </c>
      <c r="W423" s="71" t="s">
        <v>376</v>
      </c>
      <c r="X423" s="73" t="s">
        <v>5181</v>
      </c>
    </row>
    <row r="424" spans="1:24" ht="31.5" x14ac:dyDescent="0.25">
      <c r="A424" s="48">
        <f t="shared" si="6"/>
        <v>423</v>
      </c>
      <c r="B424" s="71" t="s">
        <v>5553</v>
      </c>
      <c r="C424" s="71" t="s">
        <v>5554</v>
      </c>
      <c r="D424" s="71" t="s">
        <v>5555</v>
      </c>
      <c r="E424" s="50" t="s">
        <v>5556</v>
      </c>
      <c r="F424" s="50"/>
      <c r="G424" s="48">
        <v>5</v>
      </c>
      <c r="H424" s="72">
        <v>1992</v>
      </c>
      <c r="I424" s="48"/>
      <c r="J424" s="48"/>
      <c r="K424" s="48" t="s">
        <v>5557</v>
      </c>
      <c r="L424" s="48"/>
      <c r="M424" s="48">
        <v>2927356</v>
      </c>
      <c r="N424" s="48" t="s">
        <v>3541</v>
      </c>
      <c r="O424" s="48">
        <v>4150</v>
      </c>
      <c r="P424" s="48"/>
      <c r="Q424" s="48">
        <v>2610</v>
      </c>
      <c r="R424" s="48" t="s">
        <v>5558</v>
      </c>
      <c r="S424" s="51">
        <v>43474</v>
      </c>
      <c r="T424" s="48" t="s">
        <v>3435</v>
      </c>
      <c r="U424" s="48" t="s">
        <v>3436</v>
      </c>
      <c r="V424" s="48" t="s">
        <v>528</v>
      </c>
      <c r="W424" s="71" t="s">
        <v>5553</v>
      </c>
      <c r="X424" s="73" t="s">
        <v>5181</v>
      </c>
    </row>
    <row r="425" spans="1:24" ht="31.5" x14ac:dyDescent="0.25">
      <c r="A425" s="48">
        <f t="shared" si="6"/>
        <v>424</v>
      </c>
      <c r="B425" s="71" t="s">
        <v>5559</v>
      </c>
      <c r="C425" s="71" t="s">
        <v>5560</v>
      </c>
      <c r="D425" s="71" t="s">
        <v>5561</v>
      </c>
      <c r="E425" s="50" t="s">
        <v>5562</v>
      </c>
      <c r="F425" s="50"/>
      <c r="G425" s="48">
        <v>5</v>
      </c>
      <c r="H425" s="72">
        <v>1994</v>
      </c>
      <c r="I425" s="48"/>
      <c r="J425" s="48"/>
      <c r="K425" s="48" t="s">
        <v>5563</v>
      </c>
      <c r="L425" s="48"/>
      <c r="M425" s="48">
        <v>2996462</v>
      </c>
      <c r="N425" s="48" t="s">
        <v>3541</v>
      </c>
      <c r="O425" s="48">
        <v>4150</v>
      </c>
      <c r="P425" s="48"/>
      <c r="Q425" s="48">
        <v>2610</v>
      </c>
      <c r="R425" s="48" t="s">
        <v>5564</v>
      </c>
      <c r="S425" s="51">
        <v>43474</v>
      </c>
      <c r="T425" s="48" t="s">
        <v>3435</v>
      </c>
      <c r="U425" s="48" t="s">
        <v>3436</v>
      </c>
      <c r="V425" s="48" t="s">
        <v>528</v>
      </c>
      <c r="W425" s="71" t="s">
        <v>5559</v>
      </c>
      <c r="X425" s="73" t="s">
        <v>5181</v>
      </c>
    </row>
    <row r="426" spans="1:24" ht="31.5" x14ac:dyDescent="0.25">
      <c r="A426" s="48">
        <f t="shared" si="6"/>
        <v>425</v>
      </c>
      <c r="B426" s="71" t="s">
        <v>5565</v>
      </c>
      <c r="C426" s="71" t="s">
        <v>5566</v>
      </c>
      <c r="D426" s="71" t="s">
        <v>5567</v>
      </c>
      <c r="E426" s="50" t="s">
        <v>5556</v>
      </c>
      <c r="F426" s="50"/>
      <c r="G426" s="48">
        <v>5</v>
      </c>
      <c r="H426" s="72">
        <v>1992</v>
      </c>
      <c r="I426" s="48"/>
      <c r="J426" s="48"/>
      <c r="K426" s="48" t="s">
        <v>5568</v>
      </c>
      <c r="L426" s="48"/>
      <c r="M426" s="48">
        <v>2927527</v>
      </c>
      <c r="N426" s="48" t="s">
        <v>3541</v>
      </c>
      <c r="O426" s="48">
        <v>4150</v>
      </c>
      <c r="P426" s="48"/>
      <c r="Q426" s="48">
        <v>2610</v>
      </c>
      <c r="R426" s="48" t="s">
        <v>5569</v>
      </c>
      <c r="S426" s="51">
        <v>43474</v>
      </c>
      <c r="T426" s="48" t="s">
        <v>3435</v>
      </c>
      <c r="U426" s="48" t="s">
        <v>3436</v>
      </c>
      <c r="V426" s="48" t="s">
        <v>528</v>
      </c>
      <c r="W426" s="71" t="s">
        <v>5565</v>
      </c>
      <c r="X426" s="73" t="s">
        <v>5181</v>
      </c>
    </row>
    <row r="427" spans="1:24" ht="31.5" x14ac:dyDescent="0.25">
      <c r="A427" s="48">
        <f t="shared" si="6"/>
        <v>426</v>
      </c>
      <c r="B427" s="71" t="s">
        <v>5570</v>
      </c>
      <c r="C427" s="71" t="s">
        <v>5571</v>
      </c>
      <c r="D427" s="71" t="s">
        <v>5572</v>
      </c>
      <c r="E427" s="50" t="s">
        <v>5556</v>
      </c>
      <c r="F427" s="50"/>
      <c r="G427" s="48">
        <v>5</v>
      </c>
      <c r="H427" s="72">
        <v>1993</v>
      </c>
      <c r="I427" s="48"/>
      <c r="J427" s="48"/>
      <c r="K427" s="48" t="s">
        <v>5573</v>
      </c>
      <c r="L427" s="48"/>
      <c r="M427" s="48">
        <v>2969774</v>
      </c>
      <c r="N427" s="48" t="s">
        <v>3541</v>
      </c>
      <c r="O427" s="48">
        <v>4150</v>
      </c>
      <c r="P427" s="48"/>
      <c r="Q427" s="48">
        <v>2610</v>
      </c>
      <c r="R427" s="48" t="s">
        <v>5574</v>
      </c>
      <c r="S427" s="51">
        <v>43474</v>
      </c>
      <c r="T427" s="48" t="s">
        <v>3435</v>
      </c>
      <c r="U427" s="48" t="s">
        <v>3436</v>
      </c>
      <c r="V427" s="48" t="s">
        <v>528</v>
      </c>
      <c r="W427" s="71" t="s">
        <v>5570</v>
      </c>
      <c r="X427" s="73" t="s">
        <v>5181</v>
      </c>
    </row>
    <row r="428" spans="1:24" x14ac:dyDescent="0.25">
      <c r="A428" s="48">
        <f t="shared" si="6"/>
        <v>427</v>
      </c>
      <c r="B428" s="71" t="s">
        <v>373</v>
      </c>
      <c r="C428" s="71" t="s">
        <v>5575</v>
      </c>
      <c r="D428" s="71" t="s">
        <v>5576</v>
      </c>
      <c r="E428" s="50" t="s">
        <v>5577</v>
      </c>
      <c r="F428" s="50"/>
      <c r="G428" s="48">
        <v>5</v>
      </c>
      <c r="H428" s="72">
        <v>1991</v>
      </c>
      <c r="I428" s="48" t="s">
        <v>1619</v>
      </c>
      <c r="J428" s="48"/>
      <c r="K428" s="48" t="s">
        <v>5578</v>
      </c>
      <c r="L428" s="48"/>
      <c r="M428" s="48">
        <v>875835</v>
      </c>
      <c r="N428" s="48" t="s">
        <v>3541</v>
      </c>
      <c r="O428" s="48">
        <v>4750</v>
      </c>
      <c r="P428" s="48"/>
      <c r="Q428" s="48">
        <v>1690</v>
      </c>
      <c r="R428" s="48" t="s">
        <v>5579</v>
      </c>
      <c r="S428" s="51">
        <v>43474</v>
      </c>
      <c r="T428" s="48" t="s">
        <v>3435</v>
      </c>
      <c r="U428" s="48" t="s">
        <v>3436</v>
      </c>
      <c r="V428" s="48" t="s">
        <v>528</v>
      </c>
      <c r="W428" s="71" t="s">
        <v>373</v>
      </c>
      <c r="X428" s="73" t="s">
        <v>5181</v>
      </c>
    </row>
    <row r="429" spans="1:24" ht="31.5" x14ac:dyDescent="0.25">
      <c r="A429" s="48">
        <f t="shared" si="6"/>
        <v>428</v>
      </c>
      <c r="B429" s="71" t="s">
        <v>5580</v>
      </c>
      <c r="C429" s="71" t="s">
        <v>5581</v>
      </c>
      <c r="D429" s="71" t="s">
        <v>5582</v>
      </c>
      <c r="E429" s="50" t="s">
        <v>5556</v>
      </c>
      <c r="F429" s="50"/>
      <c r="G429" s="48">
        <v>5</v>
      </c>
      <c r="H429" s="72">
        <v>1993</v>
      </c>
      <c r="I429" s="48"/>
      <c r="J429" s="48"/>
      <c r="K429" s="48" t="s">
        <v>5583</v>
      </c>
      <c r="L429" s="48"/>
      <c r="M429" s="48">
        <v>2970215</v>
      </c>
      <c r="N429" s="48" t="s">
        <v>3541</v>
      </c>
      <c r="O429" s="48">
        <v>4150</v>
      </c>
      <c r="P429" s="48"/>
      <c r="Q429" s="48">
        <v>2610</v>
      </c>
      <c r="R429" s="48" t="s">
        <v>5584</v>
      </c>
      <c r="S429" s="51">
        <v>43474</v>
      </c>
      <c r="T429" s="48" t="s">
        <v>3435</v>
      </c>
      <c r="U429" s="48" t="s">
        <v>3436</v>
      </c>
      <c r="V429" s="48" t="s">
        <v>528</v>
      </c>
      <c r="W429" s="71" t="s">
        <v>5580</v>
      </c>
      <c r="X429" s="73" t="s">
        <v>5181</v>
      </c>
    </row>
    <row r="430" spans="1:24" x14ac:dyDescent="0.25">
      <c r="A430" s="48">
        <f t="shared" si="6"/>
        <v>429</v>
      </c>
      <c r="B430" s="71" t="s">
        <v>5585</v>
      </c>
      <c r="C430" s="71" t="s">
        <v>5586</v>
      </c>
      <c r="D430" s="71" t="s">
        <v>5587</v>
      </c>
      <c r="E430" s="50" t="s">
        <v>5588</v>
      </c>
      <c r="F430" s="50"/>
      <c r="G430" s="48">
        <v>5</v>
      </c>
      <c r="H430" s="72">
        <v>1993</v>
      </c>
      <c r="I430" s="48"/>
      <c r="J430" s="48"/>
      <c r="K430" s="48" t="s">
        <v>5589</v>
      </c>
      <c r="L430" s="48"/>
      <c r="M430" s="48">
        <v>178844</v>
      </c>
      <c r="N430" s="48" t="s">
        <v>3541</v>
      </c>
      <c r="O430" s="48">
        <v>9150</v>
      </c>
      <c r="P430" s="48"/>
      <c r="Q430" s="48">
        <v>8005</v>
      </c>
      <c r="R430" s="48" t="s">
        <v>5590</v>
      </c>
      <c r="S430" s="51">
        <v>43474</v>
      </c>
      <c r="T430" s="48" t="s">
        <v>3435</v>
      </c>
      <c r="U430" s="48" t="s">
        <v>3436</v>
      </c>
      <c r="V430" s="48" t="s">
        <v>528</v>
      </c>
      <c r="W430" s="71" t="s">
        <v>5585</v>
      </c>
      <c r="X430" s="73" t="s">
        <v>5181</v>
      </c>
    </row>
    <row r="431" spans="1:24" x14ac:dyDescent="0.25">
      <c r="A431" s="48">
        <f t="shared" si="6"/>
        <v>430</v>
      </c>
      <c r="B431" s="71" t="s">
        <v>5591</v>
      </c>
      <c r="C431" s="71" t="s">
        <v>5592</v>
      </c>
      <c r="D431" s="71" t="s">
        <v>5593</v>
      </c>
      <c r="E431" s="50" t="s">
        <v>5588</v>
      </c>
      <c r="F431" s="50"/>
      <c r="G431" s="48">
        <v>5</v>
      </c>
      <c r="H431" s="72">
        <v>1996</v>
      </c>
      <c r="I431" s="48"/>
      <c r="J431" s="48"/>
      <c r="K431" s="48" t="s">
        <v>5594</v>
      </c>
      <c r="L431" s="48"/>
      <c r="M431" s="48">
        <v>228946</v>
      </c>
      <c r="N431" s="48" t="s">
        <v>3541</v>
      </c>
      <c r="O431" s="48">
        <v>9150</v>
      </c>
      <c r="P431" s="48"/>
      <c r="Q431" s="48">
        <v>8005</v>
      </c>
      <c r="R431" s="48" t="s">
        <v>5595</v>
      </c>
      <c r="S431" s="51">
        <v>43474</v>
      </c>
      <c r="T431" s="48" t="s">
        <v>3435</v>
      </c>
      <c r="U431" s="48" t="s">
        <v>3436</v>
      </c>
      <c r="V431" s="48" t="s">
        <v>528</v>
      </c>
      <c r="W431" s="71" t="s">
        <v>5591</v>
      </c>
      <c r="X431" s="73" t="s">
        <v>5181</v>
      </c>
    </row>
    <row r="432" spans="1:24" x14ac:dyDescent="0.25">
      <c r="A432" s="48">
        <f t="shared" si="6"/>
        <v>431</v>
      </c>
      <c r="B432" s="71" t="s">
        <v>5596</v>
      </c>
      <c r="C432" s="71" t="s">
        <v>5597</v>
      </c>
      <c r="D432" s="71" t="s">
        <v>5598</v>
      </c>
      <c r="E432" s="50" t="s">
        <v>3927</v>
      </c>
      <c r="F432" s="50"/>
      <c r="G432" s="48">
        <v>5</v>
      </c>
      <c r="H432" s="72">
        <v>1995</v>
      </c>
      <c r="I432" s="48"/>
      <c r="J432" s="48"/>
      <c r="K432" s="48" t="s">
        <v>5599</v>
      </c>
      <c r="L432" s="48"/>
      <c r="M432" s="48">
        <v>294255</v>
      </c>
      <c r="N432" s="48" t="s">
        <v>3541</v>
      </c>
      <c r="O432" s="48">
        <v>4750</v>
      </c>
      <c r="P432" s="48"/>
      <c r="Q432" s="48">
        <v>3850</v>
      </c>
      <c r="R432" s="48" t="s">
        <v>5600</v>
      </c>
      <c r="S432" s="51">
        <v>43474</v>
      </c>
      <c r="T432" s="48" t="s">
        <v>3435</v>
      </c>
      <c r="U432" s="48" t="s">
        <v>3436</v>
      </c>
      <c r="V432" s="48" t="s">
        <v>528</v>
      </c>
      <c r="W432" s="71" t="s">
        <v>5596</v>
      </c>
      <c r="X432" s="73" t="s">
        <v>5181</v>
      </c>
    </row>
    <row r="433" spans="1:24" x14ac:dyDescent="0.25">
      <c r="A433" s="48">
        <f t="shared" si="6"/>
        <v>432</v>
      </c>
      <c r="B433" s="71" t="s">
        <v>5601</v>
      </c>
      <c r="C433" s="71" t="s">
        <v>5602</v>
      </c>
      <c r="D433" s="71" t="s">
        <v>5603</v>
      </c>
      <c r="E433" s="50" t="s">
        <v>5604</v>
      </c>
      <c r="F433" s="50"/>
      <c r="G433" s="48">
        <v>5</v>
      </c>
      <c r="H433" s="72">
        <v>1997</v>
      </c>
      <c r="I433" s="48" t="s">
        <v>1619</v>
      </c>
      <c r="J433" s="48" t="s">
        <v>3448</v>
      </c>
      <c r="K433" s="48" t="s">
        <v>5605</v>
      </c>
      <c r="L433" s="48" t="s">
        <v>3448</v>
      </c>
      <c r="M433" s="48"/>
      <c r="N433" s="48" t="s">
        <v>3448</v>
      </c>
      <c r="O433" s="48">
        <v>2000</v>
      </c>
      <c r="P433" s="48" t="s">
        <v>3448</v>
      </c>
      <c r="Q433" s="48"/>
      <c r="R433" s="48" t="s">
        <v>5606</v>
      </c>
      <c r="S433" s="51">
        <v>43474</v>
      </c>
      <c r="T433" s="48" t="s">
        <v>3435</v>
      </c>
      <c r="U433" s="48" t="s">
        <v>3436</v>
      </c>
      <c r="V433" s="48" t="s">
        <v>528</v>
      </c>
      <c r="W433" s="71" t="s">
        <v>5601</v>
      </c>
      <c r="X433" s="73" t="s">
        <v>5607</v>
      </c>
    </row>
    <row r="434" spans="1:24" x14ac:dyDescent="0.25">
      <c r="A434" s="48">
        <f t="shared" si="6"/>
        <v>433</v>
      </c>
      <c r="B434" s="71" t="s">
        <v>383</v>
      </c>
      <c r="C434" s="71" t="s">
        <v>5608</v>
      </c>
      <c r="D434" s="71" t="s">
        <v>5609</v>
      </c>
      <c r="E434" s="50" t="s">
        <v>5610</v>
      </c>
      <c r="F434" s="50"/>
      <c r="G434" s="48">
        <v>5</v>
      </c>
      <c r="H434" s="72">
        <v>1997</v>
      </c>
      <c r="I434" s="48"/>
      <c r="J434" s="48"/>
      <c r="K434" s="48" t="s">
        <v>5611</v>
      </c>
      <c r="L434" s="48" t="s">
        <v>5612</v>
      </c>
      <c r="M434" s="48">
        <v>118941</v>
      </c>
      <c r="N434" s="48" t="s">
        <v>3541</v>
      </c>
      <c r="O434" s="48">
        <v>4750</v>
      </c>
      <c r="P434" s="48"/>
      <c r="Q434" s="48">
        <v>7900</v>
      </c>
      <c r="R434" s="48" t="s">
        <v>5613</v>
      </c>
      <c r="S434" s="51">
        <v>43483</v>
      </c>
      <c r="T434" s="48" t="s">
        <v>3435</v>
      </c>
      <c r="U434" s="48" t="s">
        <v>3436</v>
      </c>
      <c r="V434" s="48" t="s">
        <v>528</v>
      </c>
      <c r="W434" s="71" t="s">
        <v>383</v>
      </c>
      <c r="X434" s="73" t="s">
        <v>5181</v>
      </c>
    </row>
    <row r="435" spans="1:24" x14ac:dyDescent="0.25">
      <c r="A435" s="48">
        <f t="shared" si="6"/>
        <v>434</v>
      </c>
      <c r="B435" s="71" t="s">
        <v>403</v>
      </c>
      <c r="C435" s="71" t="s">
        <v>5614</v>
      </c>
      <c r="D435" s="71" t="s">
        <v>5615</v>
      </c>
      <c r="E435" s="50" t="s">
        <v>5616</v>
      </c>
      <c r="F435" s="50"/>
      <c r="G435" s="48">
        <v>5</v>
      </c>
      <c r="H435" s="72">
        <v>1991</v>
      </c>
      <c r="I435" s="48"/>
      <c r="J435" s="48"/>
      <c r="K435" s="48">
        <v>9589</v>
      </c>
      <c r="L435" s="48" t="s">
        <v>5617</v>
      </c>
      <c r="M435" s="48">
        <v>61180787</v>
      </c>
      <c r="N435" s="48" t="s">
        <v>3541</v>
      </c>
      <c r="O435" s="48">
        <v>6330</v>
      </c>
      <c r="P435" s="48"/>
      <c r="Q435" s="48">
        <v>20000</v>
      </c>
      <c r="R435" s="48" t="s">
        <v>5618</v>
      </c>
      <c r="S435" s="51">
        <v>43474</v>
      </c>
      <c r="T435" s="48" t="s">
        <v>3435</v>
      </c>
      <c r="U435" s="48" t="s">
        <v>3436</v>
      </c>
      <c r="V435" s="48" t="s">
        <v>528</v>
      </c>
      <c r="W435" s="71" t="s">
        <v>403</v>
      </c>
      <c r="X435" s="73" t="s">
        <v>5181</v>
      </c>
    </row>
    <row r="436" spans="1:24" x14ac:dyDescent="0.25">
      <c r="A436" s="48">
        <f t="shared" si="6"/>
        <v>435</v>
      </c>
      <c r="B436" s="71" t="s">
        <v>385</v>
      </c>
      <c r="C436" s="71" t="s">
        <v>5619</v>
      </c>
      <c r="D436" s="71" t="s">
        <v>5620</v>
      </c>
      <c r="E436" s="50" t="s">
        <v>5621</v>
      </c>
      <c r="F436" s="50"/>
      <c r="G436" s="48">
        <v>5</v>
      </c>
      <c r="H436" s="72">
        <v>1992</v>
      </c>
      <c r="I436" s="48"/>
      <c r="J436" s="48"/>
      <c r="K436" s="48" t="s">
        <v>5622</v>
      </c>
      <c r="L436" s="48"/>
      <c r="M436" s="48">
        <v>279469</v>
      </c>
      <c r="N436" s="48" t="s">
        <v>3541</v>
      </c>
      <c r="O436" s="48">
        <v>4750</v>
      </c>
      <c r="P436" s="48"/>
      <c r="Q436" s="48">
        <v>7250</v>
      </c>
      <c r="R436" s="48" t="s">
        <v>5623</v>
      </c>
      <c r="S436" s="51">
        <v>43474</v>
      </c>
      <c r="T436" s="48" t="s">
        <v>3435</v>
      </c>
      <c r="U436" s="48" t="s">
        <v>3436</v>
      </c>
      <c r="V436" s="48" t="s">
        <v>528</v>
      </c>
      <c r="W436" s="71" t="s">
        <v>385</v>
      </c>
      <c r="X436" s="73" t="s">
        <v>5181</v>
      </c>
    </row>
    <row r="437" spans="1:24" x14ac:dyDescent="0.25">
      <c r="A437" s="48">
        <f t="shared" si="6"/>
        <v>436</v>
      </c>
      <c r="B437" s="71" t="s">
        <v>397</v>
      </c>
      <c r="C437" s="71" t="s">
        <v>5624</v>
      </c>
      <c r="D437" s="71" t="s">
        <v>5625</v>
      </c>
      <c r="E437" s="50" t="s">
        <v>5487</v>
      </c>
      <c r="F437" s="50"/>
      <c r="G437" s="48">
        <v>5</v>
      </c>
      <c r="H437" s="72">
        <v>1993</v>
      </c>
      <c r="I437" s="48"/>
      <c r="J437" s="48"/>
      <c r="K437" s="48" t="s">
        <v>5626</v>
      </c>
      <c r="L437" s="48"/>
      <c r="M437" s="48">
        <v>1413745</v>
      </c>
      <c r="N437" s="48" t="s">
        <v>3541</v>
      </c>
      <c r="O437" s="48">
        <v>2080</v>
      </c>
      <c r="P437" s="48"/>
      <c r="Q437" s="48">
        <v>1700</v>
      </c>
      <c r="R437" s="48" t="s">
        <v>5627</v>
      </c>
      <c r="S437" s="51">
        <v>43474</v>
      </c>
      <c r="T437" s="48" t="s">
        <v>3435</v>
      </c>
      <c r="U437" s="48" t="s">
        <v>3436</v>
      </c>
      <c r="V437" s="48" t="s">
        <v>528</v>
      </c>
      <c r="W437" s="71" t="s">
        <v>397</v>
      </c>
      <c r="X437" s="73" t="s">
        <v>5181</v>
      </c>
    </row>
    <row r="438" spans="1:24" x14ac:dyDescent="0.25">
      <c r="A438" s="48">
        <f t="shared" si="6"/>
        <v>437</v>
      </c>
      <c r="B438" s="71" t="s">
        <v>421</v>
      </c>
      <c r="C438" s="71" t="s">
        <v>5628</v>
      </c>
      <c r="D438" s="71" t="s">
        <v>5629</v>
      </c>
      <c r="E438" s="50" t="s">
        <v>5487</v>
      </c>
      <c r="F438" s="50"/>
      <c r="G438" s="48">
        <v>5</v>
      </c>
      <c r="H438" s="72">
        <v>1993</v>
      </c>
      <c r="I438" s="48"/>
      <c r="J438" s="48"/>
      <c r="K438" s="48" t="s">
        <v>5630</v>
      </c>
      <c r="L438" s="48"/>
      <c r="M438" s="48">
        <v>1415742</v>
      </c>
      <c r="N438" s="48" t="s">
        <v>3541</v>
      </c>
      <c r="O438" s="48">
        <v>2080</v>
      </c>
      <c r="P438" s="48"/>
      <c r="Q438" s="48">
        <v>1700</v>
      </c>
      <c r="R438" s="48" t="s">
        <v>5631</v>
      </c>
      <c r="S438" s="51">
        <v>43474</v>
      </c>
      <c r="T438" s="48" t="s">
        <v>3435</v>
      </c>
      <c r="U438" s="48" t="s">
        <v>3436</v>
      </c>
      <c r="V438" s="48" t="s">
        <v>528</v>
      </c>
      <c r="W438" s="71" t="s">
        <v>421</v>
      </c>
      <c r="X438" s="73" t="s">
        <v>5181</v>
      </c>
    </row>
    <row r="439" spans="1:24" x14ac:dyDescent="0.25">
      <c r="A439" s="48">
        <f t="shared" si="6"/>
        <v>438</v>
      </c>
      <c r="B439" s="71" t="s">
        <v>396</v>
      </c>
      <c r="C439" s="71" t="s">
        <v>5632</v>
      </c>
      <c r="D439" s="71" t="s">
        <v>5633</v>
      </c>
      <c r="E439" s="50" t="s">
        <v>5487</v>
      </c>
      <c r="F439" s="50"/>
      <c r="G439" s="48">
        <v>5</v>
      </c>
      <c r="H439" s="72">
        <v>1993</v>
      </c>
      <c r="I439" s="48"/>
      <c r="J439" s="48"/>
      <c r="K439" s="48" t="s">
        <v>5634</v>
      </c>
      <c r="L439" s="48"/>
      <c r="M439" s="48">
        <v>1441412</v>
      </c>
      <c r="N439" s="48" t="s">
        <v>3541</v>
      </c>
      <c r="O439" s="48">
        <v>2080</v>
      </c>
      <c r="P439" s="48"/>
      <c r="Q439" s="48">
        <v>1700</v>
      </c>
      <c r="R439" s="48" t="s">
        <v>5635</v>
      </c>
      <c r="S439" s="51">
        <v>43474</v>
      </c>
      <c r="T439" s="48" t="s">
        <v>3435</v>
      </c>
      <c r="U439" s="48" t="s">
        <v>3436</v>
      </c>
      <c r="V439" s="48" t="s">
        <v>528</v>
      </c>
      <c r="W439" s="71" t="s">
        <v>396</v>
      </c>
      <c r="X439" s="73" t="s">
        <v>5181</v>
      </c>
    </row>
    <row r="440" spans="1:24" x14ac:dyDescent="0.25">
      <c r="A440" s="48">
        <f t="shared" si="6"/>
        <v>439</v>
      </c>
      <c r="B440" s="71" t="s">
        <v>371</v>
      </c>
      <c r="C440" s="71" t="s">
        <v>5636</v>
      </c>
      <c r="D440" s="71" t="s">
        <v>5637</v>
      </c>
      <c r="E440" s="50" t="s">
        <v>5638</v>
      </c>
      <c r="F440" s="50"/>
      <c r="G440" s="48">
        <v>5</v>
      </c>
      <c r="H440" s="72">
        <v>1992</v>
      </c>
      <c r="I440" s="48"/>
      <c r="J440" s="48"/>
      <c r="K440" s="48">
        <v>756908</v>
      </c>
      <c r="L440" s="48" t="s">
        <v>5639</v>
      </c>
      <c r="M440" s="48">
        <v>1100845</v>
      </c>
      <c r="N440" s="48" t="s">
        <v>3541</v>
      </c>
      <c r="O440" s="48">
        <v>4940</v>
      </c>
      <c r="P440" s="48"/>
      <c r="Q440" s="48">
        <v>6100</v>
      </c>
      <c r="R440" s="48" t="s">
        <v>5640</v>
      </c>
      <c r="S440" s="51">
        <v>43474</v>
      </c>
      <c r="T440" s="48" t="s">
        <v>3435</v>
      </c>
      <c r="U440" s="48" t="s">
        <v>3436</v>
      </c>
      <c r="V440" s="48" t="s">
        <v>528</v>
      </c>
      <c r="W440" s="71" t="s">
        <v>371</v>
      </c>
      <c r="X440" s="73" t="s">
        <v>5181</v>
      </c>
    </row>
    <row r="441" spans="1:24" x14ac:dyDescent="0.25">
      <c r="A441" s="48">
        <f t="shared" si="6"/>
        <v>440</v>
      </c>
      <c r="B441" s="71" t="s">
        <v>370</v>
      </c>
      <c r="C441" s="71" t="s">
        <v>5641</v>
      </c>
      <c r="D441" s="71" t="s">
        <v>5642</v>
      </c>
      <c r="E441" s="50" t="s">
        <v>5508</v>
      </c>
      <c r="F441" s="50"/>
      <c r="G441" s="48">
        <v>5</v>
      </c>
      <c r="H441" s="72">
        <v>1994</v>
      </c>
      <c r="I441" s="48"/>
      <c r="J441" s="48"/>
      <c r="K441" s="48">
        <v>309132</v>
      </c>
      <c r="L441" s="48" t="s">
        <v>5643</v>
      </c>
      <c r="M441" s="48">
        <v>281997</v>
      </c>
      <c r="N441" s="48" t="s">
        <v>3541</v>
      </c>
      <c r="O441" s="48">
        <v>4750</v>
      </c>
      <c r="P441" s="48"/>
      <c r="Q441" s="48">
        <v>6600</v>
      </c>
      <c r="R441" s="48" t="s">
        <v>5644</v>
      </c>
      <c r="S441" s="51">
        <v>43474</v>
      </c>
      <c r="T441" s="48" t="s">
        <v>3435</v>
      </c>
      <c r="U441" s="48" t="s">
        <v>3436</v>
      </c>
      <c r="V441" s="48" t="s">
        <v>528</v>
      </c>
      <c r="W441" s="71" t="s">
        <v>370</v>
      </c>
      <c r="X441" s="73" t="s">
        <v>5181</v>
      </c>
    </row>
    <row r="442" spans="1:24" x14ac:dyDescent="0.25">
      <c r="A442" s="48">
        <f t="shared" si="6"/>
        <v>441</v>
      </c>
      <c r="B442" s="71" t="s">
        <v>374</v>
      </c>
      <c r="C442" s="71" t="s">
        <v>5645</v>
      </c>
      <c r="D442" s="71" t="s">
        <v>5646</v>
      </c>
      <c r="E442" s="50" t="s">
        <v>5647</v>
      </c>
      <c r="F442" s="50"/>
      <c r="G442" s="48">
        <v>5</v>
      </c>
      <c r="H442" s="72">
        <v>1993</v>
      </c>
      <c r="I442" s="48"/>
      <c r="J442" s="48"/>
      <c r="K442" s="48">
        <v>799987</v>
      </c>
      <c r="L442" s="48" t="s">
        <v>5648</v>
      </c>
      <c r="M442" s="48">
        <v>24193</v>
      </c>
      <c r="N442" s="48" t="s">
        <v>3541</v>
      </c>
      <c r="O442" s="48">
        <v>6330</v>
      </c>
      <c r="P442" s="48"/>
      <c r="Q442" s="48">
        <v>6100</v>
      </c>
      <c r="R442" s="48" t="s">
        <v>5649</v>
      </c>
      <c r="S442" s="51">
        <v>43474</v>
      </c>
      <c r="T442" s="48" t="s">
        <v>3435</v>
      </c>
      <c r="U442" s="48" t="s">
        <v>3436</v>
      </c>
      <c r="V442" s="48" t="s">
        <v>528</v>
      </c>
      <c r="W442" s="71" t="s">
        <v>374</v>
      </c>
      <c r="X442" s="73" t="s">
        <v>5181</v>
      </c>
    </row>
    <row r="443" spans="1:24" x14ac:dyDescent="0.25">
      <c r="A443" s="48">
        <f t="shared" si="6"/>
        <v>442</v>
      </c>
      <c r="B443" s="71" t="s">
        <v>369</v>
      </c>
      <c r="C443" s="71" t="s">
        <v>5650</v>
      </c>
      <c r="D443" s="71" t="s">
        <v>5651</v>
      </c>
      <c r="E443" s="50" t="s">
        <v>5647</v>
      </c>
      <c r="F443" s="50"/>
      <c r="G443" s="48">
        <v>5</v>
      </c>
      <c r="H443" s="72">
        <v>1995</v>
      </c>
      <c r="I443" s="48"/>
      <c r="J443" s="48"/>
      <c r="K443" s="48">
        <v>823026</v>
      </c>
      <c r="L443" s="48" t="s">
        <v>5652</v>
      </c>
      <c r="M443" s="48">
        <v>9349</v>
      </c>
      <c r="N443" s="48" t="s">
        <v>3541</v>
      </c>
      <c r="O443" s="48">
        <v>6330</v>
      </c>
      <c r="P443" s="48"/>
      <c r="Q443" s="48">
        <v>6100</v>
      </c>
      <c r="R443" s="48" t="s">
        <v>5653</v>
      </c>
      <c r="S443" s="51">
        <v>43474</v>
      </c>
      <c r="T443" s="48" t="s">
        <v>3435</v>
      </c>
      <c r="U443" s="48" t="s">
        <v>3436</v>
      </c>
      <c r="V443" s="48" t="s">
        <v>528</v>
      </c>
      <c r="W443" s="71" t="s">
        <v>369</v>
      </c>
      <c r="X443" s="73" t="s">
        <v>5181</v>
      </c>
    </row>
    <row r="444" spans="1:24" ht="31.5" x14ac:dyDescent="0.25">
      <c r="A444" s="48">
        <f t="shared" si="6"/>
        <v>443</v>
      </c>
      <c r="B444" s="71" t="s">
        <v>5654</v>
      </c>
      <c r="C444" s="71" t="s">
        <v>5655</v>
      </c>
      <c r="D444" s="71" t="s">
        <v>5656</v>
      </c>
      <c r="E444" s="50" t="s">
        <v>5657</v>
      </c>
      <c r="F444" s="50"/>
      <c r="G444" s="48">
        <v>5</v>
      </c>
      <c r="H444" s="72">
        <v>1995</v>
      </c>
      <c r="I444" s="48"/>
      <c r="J444" s="48"/>
      <c r="K444" s="48" t="s">
        <v>5658</v>
      </c>
      <c r="L444" s="48"/>
      <c r="M444" s="48">
        <v>3000557</v>
      </c>
      <c r="N444" s="48" t="s">
        <v>3541</v>
      </c>
      <c r="O444" s="48">
        <v>4150</v>
      </c>
      <c r="P444" s="48"/>
      <c r="Q444" s="48">
        <v>2380</v>
      </c>
      <c r="R444" s="48" t="s">
        <v>5659</v>
      </c>
      <c r="S444" s="51">
        <v>43474</v>
      </c>
      <c r="T444" s="48" t="s">
        <v>3435</v>
      </c>
      <c r="U444" s="48" t="s">
        <v>3436</v>
      </c>
      <c r="V444" s="48" t="s">
        <v>528</v>
      </c>
      <c r="W444" s="71" t="s">
        <v>5654</v>
      </c>
      <c r="X444" s="73" t="s">
        <v>5181</v>
      </c>
    </row>
    <row r="445" spans="1:24" ht="31.5" x14ac:dyDescent="0.25">
      <c r="A445" s="48">
        <f t="shared" si="6"/>
        <v>444</v>
      </c>
      <c r="B445" s="71" t="s">
        <v>5660</v>
      </c>
      <c r="C445" s="71" t="s">
        <v>5661</v>
      </c>
      <c r="D445" s="71" t="s">
        <v>5662</v>
      </c>
      <c r="E445" s="50" t="s">
        <v>5657</v>
      </c>
      <c r="F445" s="50"/>
      <c r="G445" s="48">
        <v>5</v>
      </c>
      <c r="H445" s="72">
        <v>1994</v>
      </c>
      <c r="I445" s="48"/>
      <c r="J445" s="48"/>
      <c r="K445" s="48" t="s">
        <v>5663</v>
      </c>
      <c r="L445" s="48"/>
      <c r="M445" s="48">
        <v>2998422</v>
      </c>
      <c r="N445" s="48" t="s">
        <v>3541</v>
      </c>
      <c r="O445" s="48">
        <v>4150</v>
      </c>
      <c r="P445" s="48"/>
      <c r="Q445" s="48">
        <v>2380</v>
      </c>
      <c r="R445" s="48" t="s">
        <v>5664</v>
      </c>
      <c r="S445" s="51">
        <v>43474</v>
      </c>
      <c r="T445" s="48" t="s">
        <v>3435</v>
      </c>
      <c r="U445" s="48" t="s">
        <v>3436</v>
      </c>
      <c r="V445" s="48" t="s">
        <v>528</v>
      </c>
      <c r="W445" s="71" t="s">
        <v>5660</v>
      </c>
      <c r="X445" s="73" t="s">
        <v>5181</v>
      </c>
    </row>
    <row r="446" spans="1:24" x14ac:dyDescent="0.25">
      <c r="A446" s="48">
        <f t="shared" si="6"/>
        <v>445</v>
      </c>
      <c r="B446" s="71" t="s">
        <v>388</v>
      </c>
      <c r="C446" s="71" t="s">
        <v>5665</v>
      </c>
      <c r="D446" s="71" t="s">
        <v>5666</v>
      </c>
      <c r="E446" s="50" t="s">
        <v>5538</v>
      </c>
      <c r="F446" s="50"/>
      <c r="G446" s="48">
        <v>5</v>
      </c>
      <c r="H446" s="72">
        <v>1998</v>
      </c>
      <c r="I446" s="48"/>
      <c r="J446" s="48"/>
      <c r="K446" s="48" t="s">
        <v>5667</v>
      </c>
      <c r="L446" s="48"/>
      <c r="M446" s="59" t="s">
        <v>5668</v>
      </c>
      <c r="N446" s="48" t="s">
        <v>3541</v>
      </c>
      <c r="O446" s="48">
        <v>6330</v>
      </c>
      <c r="P446" s="48"/>
      <c r="Q446" s="48">
        <v>20000</v>
      </c>
      <c r="R446" s="48" t="s">
        <v>5669</v>
      </c>
      <c r="S446" s="51">
        <v>43474</v>
      </c>
      <c r="T446" s="48" t="s">
        <v>3435</v>
      </c>
      <c r="U446" s="48" t="s">
        <v>3436</v>
      </c>
      <c r="V446" s="48" t="s">
        <v>528</v>
      </c>
      <c r="W446" s="71" t="s">
        <v>388</v>
      </c>
      <c r="X446" s="73" t="s">
        <v>5181</v>
      </c>
    </row>
    <row r="447" spans="1:24" x14ac:dyDescent="0.25">
      <c r="A447" s="48">
        <f t="shared" si="6"/>
        <v>446</v>
      </c>
      <c r="B447" s="71" t="s">
        <v>400</v>
      </c>
      <c r="C447" s="71" t="s">
        <v>5670</v>
      </c>
      <c r="D447" s="71" t="s">
        <v>5671</v>
      </c>
      <c r="E447" s="50" t="s">
        <v>5672</v>
      </c>
      <c r="F447" s="50"/>
      <c r="G447" s="48">
        <v>5</v>
      </c>
      <c r="H447" s="72">
        <v>1988</v>
      </c>
      <c r="I447" s="48"/>
      <c r="J447" s="48"/>
      <c r="K447" s="48" t="s">
        <v>5673</v>
      </c>
      <c r="L447" s="48"/>
      <c r="M447" s="48">
        <v>1159854</v>
      </c>
      <c r="N447" s="48" t="s">
        <v>3541</v>
      </c>
      <c r="O447" s="48">
        <v>2080</v>
      </c>
      <c r="P447" s="48"/>
      <c r="Q447" s="48">
        <v>1765</v>
      </c>
      <c r="R447" s="48" t="s">
        <v>5674</v>
      </c>
      <c r="S447" s="51">
        <v>43474</v>
      </c>
      <c r="T447" s="48" t="s">
        <v>3435</v>
      </c>
      <c r="U447" s="48" t="s">
        <v>3436</v>
      </c>
      <c r="V447" s="48" t="s">
        <v>528</v>
      </c>
      <c r="W447" s="71" t="s">
        <v>400</v>
      </c>
      <c r="X447" s="73" t="s">
        <v>5181</v>
      </c>
    </row>
    <row r="448" spans="1:24" x14ac:dyDescent="0.25">
      <c r="A448" s="48">
        <f t="shared" si="6"/>
        <v>447</v>
      </c>
      <c r="B448" s="71" t="s">
        <v>399</v>
      </c>
      <c r="C448" s="71" t="s">
        <v>5675</v>
      </c>
      <c r="D448" s="71" t="s">
        <v>5676</v>
      </c>
      <c r="E448" s="50" t="s">
        <v>5487</v>
      </c>
      <c r="F448" s="50"/>
      <c r="G448" s="48">
        <v>5</v>
      </c>
      <c r="H448" s="72">
        <v>1988</v>
      </c>
      <c r="I448" s="48"/>
      <c r="J448" s="48"/>
      <c r="K448" s="48">
        <v>137052</v>
      </c>
      <c r="L448" s="48"/>
      <c r="M448" s="48">
        <v>1138589</v>
      </c>
      <c r="N448" s="48" t="s">
        <v>3541</v>
      </c>
      <c r="O448" s="48">
        <v>2080</v>
      </c>
      <c r="P448" s="48"/>
      <c r="Q448" s="48">
        <v>1700</v>
      </c>
      <c r="R448" s="48" t="s">
        <v>5677</v>
      </c>
      <c r="S448" s="51">
        <v>43474</v>
      </c>
      <c r="T448" s="48" t="s">
        <v>3435</v>
      </c>
      <c r="U448" s="48" t="s">
        <v>3436</v>
      </c>
      <c r="V448" s="48" t="s">
        <v>528</v>
      </c>
      <c r="W448" s="71" t="s">
        <v>399</v>
      </c>
      <c r="X448" s="73" t="s">
        <v>5181</v>
      </c>
    </row>
    <row r="449" spans="1:24" x14ac:dyDescent="0.25">
      <c r="A449" s="48">
        <f t="shared" si="6"/>
        <v>448</v>
      </c>
      <c r="B449" s="71" t="s">
        <v>5678</v>
      </c>
      <c r="C449" s="71" t="s">
        <v>5679</v>
      </c>
      <c r="D449" s="71" t="s">
        <v>5680</v>
      </c>
      <c r="E449" s="50" t="s">
        <v>5681</v>
      </c>
      <c r="F449" s="50"/>
      <c r="G449" s="48">
        <v>5</v>
      </c>
      <c r="H449" s="72">
        <v>1993</v>
      </c>
      <c r="I449" s="48"/>
      <c r="J449" s="48"/>
      <c r="K449" s="48" t="s">
        <v>5682</v>
      </c>
      <c r="L449" s="48"/>
      <c r="M449" s="48">
        <v>5559</v>
      </c>
      <c r="N449" s="48" t="s">
        <v>3541</v>
      </c>
      <c r="O449" s="48">
        <v>6330</v>
      </c>
      <c r="P449" s="48"/>
      <c r="Q449" s="48">
        <v>4200</v>
      </c>
      <c r="R449" s="48" t="s">
        <v>5683</v>
      </c>
      <c r="S449" s="51">
        <v>43474</v>
      </c>
      <c r="T449" s="48" t="s">
        <v>3435</v>
      </c>
      <c r="U449" s="48" t="s">
        <v>3436</v>
      </c>
      <c r="V449" s="48" t="s">
        <v>528</v>
      </c>
      <c r="W449" s="71" t="s">
        <v>5678</v>
      </c>
      <c r="X449" s="73" t="s">
        <v>5181</v>
      </c>
    </row>
    <row r="450" spans="1:24" x14ac:dyDescent="0.25">
      <c r="A450" s="48">
        <f t="shared" si="6"/>
        <v>449</v>
      </c>
      <c r="B450" s="71" t="s">
        <v>372</v>
      </c>
      <c r="C450" s="74" t="s">
        <v>2550</v>
      </c>
      <c r="D450" s="74"/>
      <c r="E450" s="50">
        <v>40814</v>
      </c>
      <c r="F450" s="50"/>
      <c r="G450" s="48">
        <v>5</v>
      </c>
      <c r="H450" s="72">
        <v>1981</v>
      </c>
      <c r="I450" s="48"/>
      <c r="J450" s="48"/>
      <c r="K450" s="48" t="s">
        <v>5684</v>
      </c>
      <c r="L450" s="48" t="s">
        <v>5684</v>
      </c>
      <c r="M450" s="48"/>
      <c r="N450" s="48"/>
      <c r="O450" s="48"/>
      <c r="P450" s="48"/>
      <c r="Q450" s="48"/>
      <c r="R450" s="48"/>
      <c r="S450" s="51"/>
      <c r="T450" s="48"/>
      <c r="U450" s="48" t="s">
        <v>3436</v>
      </c>
      <c r="V450" s="48" t="s">
        <v>528</v>
      </c>
      <c r="W450" s="71" t="s">
        <v>372</v>
      </c>
      <c r="X450" s="73" t="s">
        <v>5181</v>
      </c>
    </row>
    <row r="451" spans="1:24" x14ac:dyDescent="0.25">
      <c r="A451" s="48">
        <f t="shared" ref="A451:A457" si="7">IF(SUBTOTAL(103,E450),A450+1,A450)</f>
        <v>450</v>
      </c>
      <c r="B451" s="71" t="s">
        <v>422</v>
      </c>
      <c r="C451" s="71" t="s">
        <v>5685</v>
      </c>
      <c r="D451" s="71" t="s">
        <v>5686</v>
      </c>
      <c r="E451" s="50" t="s">
        <v>5621</v>
      </c>
      <c r="F451" s="50"/>
      <c r="G451" s="48" t="s">
        <v>4985</v>
      </c>
      <c r="H451" s="72">
        <v>1992</v>
      </c>
      <c r="I451" s="48"/>
      <c r="J451" s="48"/>
      <c r="K451" s="48" t="s">
        <v>5687</v>
      </c>
      <c r="L451" s="48"/>
      <c r="M451" s="48">
        <v>279482</v>
      </c>
      <c r="N451" s="48" t="s">
        <v>3541</v>
      </c>
      <c r="O451" s="48">
        <v>4750</v>
      </c>
      <c r="P451" s="48"/>
      <c r="Q451" s="48">
        <v>7250</v>
      </c>
      <c r="R451" s="48" t="s">
        <v>5688</v>
      </c>
      <c r="S451" s="51">
        <v>43474</v>
      </c>
      <c r="T451" s="48" t="s">
        <v>3435</v>
      </c>
      <c r="U451" s="48" t="s">
        <v>3436</v>
      </c>
      <c r="V451" s="48" t="s">
        <v>528</v>
      </c>
      <c r="W451" s="71" t="s">
        <v>422</v>
      </c>
      <c r="X451" s="73" t="s">
        <v>5181</v>
      </c>
    </row>
    <row r="452" spans="1:24" ht="31.5" x14ac:dyDescent="0.25">
      <c r="A452" s="48">
        <f t="shared" si="7"/>
        <v>451</v>
      </c>
      <c r="B452" s="71" t="s">
        <v>5689</v>
      </c>
      <c r="C452" s="71" t="s">
        <v>5690</v>
      </c>
      <c r="D452" s="71"/>
      <c r="E452" s="50" t="s">
        <v>5691</v>
      </c>
      <c r="F452" s="50"/>
      <c r="G452" s="48" t="s">
        <v>4985</v>
      </c>
      <c r="H452" s="72">
        <v>1983</v>
      </c>
      <c r="I452" s="48"/>
      <c r="J452" s="48"/>
      <c r="K452" s="48" t="s">
        <v>5692</v>
      </c>
      <c r="L452" s="48"/>
      <c r="M452" s="48" t="s">
        <v>5693</v>
      </c>
      <c r="N452" s="48" t="s">
        <v>3819</v>
      </c>
      <c r="O452" s="48">
        <v>4250</v>
      </c>
      <c r="P452" s="48">
        <v>7900</v>
      </c>
      <c r="Q452" s="48"/>
      <c r="R452" s="48" t="s">
        <v>5694</v>
      </c>
      <c r="S452" s="51">
        <v>36383</v>
      </c>
      <c r="T452" s="48" t="s">
        <v>4694</v>
      </c>
      <c r="U452" s="48" t="s">
        <v>3436</v>
      </c>
      <c r="V452" s="48" t="s">
        <v>528</v>
      </c>
      <c r="W452" s="71" t="s">
        <v>5689</v>
      </c>
      <c r="X452" s="73" t="s">
        <v>5185</v>
      </c>
    </row>
    <row r="453" spans="1:24" x14ac:dyDescent="0.25">
      <c r="A453" s="48">
        <f t="shared" si="7"/>
        <v>452</v>
      </c>
      <c r="B453" s="71" t="s">
        <v>5695</v>
      </c>
      <c r="C453" s="71" t="s">
        <v>5696</v>
      </c>
      <c r="D453" s="71" t="s">
        <v>5697</v>
      </c>
      <c r="E453" s="50" t="s">
        <v>5487</v>
      </c>
      <c r="F453" s="50"/>
      <c r="G453" s="48" t="s">
        <v>4985</v>
      </c>
      <c r="H453" s="72">
        <v>1993</v>
      </c>
      <c r="I453" s="48"/>
      <c r="J453" s="48"/>
      <c r="K453" s="48" t="s">
        <v>5698</v>
      </c>
      <c r="L453" s="52"/>
      <c r="M453" s="48" t="s">
        <v>5699</v>
      </c>
      <c r="N453" s="48" t="s">
        <v>3541</v>
      </c>
      <c r="O453" s="48">
        <v>2080</v>
      </c>
      <c r="P453" s="48">
        <v>1770</v>
      </c>
      <c r="Q453" s="48"/>
      <c r="R453" s="48" t="s">
        <v>5700</v>
      </c>
      <c r="S453" s="51">
        <v>43483</v>
      </c>
      <c r="T453" s="48" t="s">
        <v>3435</v>
      </c>
      <c r="U453" s="48" t="s">
        <v>3436</v>
      </c>
      <c r="V453" s="48" t="s">
        <v>528</v>
      </c>
      <c r="W453" s="71" t="s">
        <v>5695</v>
      </c>
      <c r="X453" s="73" t="s">
        <v>5701</v>
      </c>
    </row>
    <row r="454" spans="1:24" x14ac:dyDescent="0.25">
      <c r="A454" s="48">
        <f t="shared" si="7"/>
        <v>453</v>
      </c>
      <c r="B454" s="71" t="s">
        <v>5702</v>
      </c>
      <c r="C454" s="71" t="s">
        <v>5703</v>
      </c>
      <c r="D454" s="71" t="s">
        <v>5704</v>
      </c>
      <c r="E454" s="50" t="s">
        <v>5487</v>
      </c>
      <c r="F454" s="50"/>
      <c r="G454" s="48" t="s">
        <v>4985</v>
      </c>
      <c r="H454" s="72">
        <v>1992</v>
      </c>
      <c r="I454" s="48"/>
      <c r="J454" s="48"/>
      <c r="K454" s="48" t="s">
        <v>5705</v>
      </c>
      <c r="L454" s="48"/>
      <c r="M454" s="48">
        <v>1438195</v>
      </c>
      <c r="N454" s="48" t="s">
        <v>3541</v>
      </c>
      <c r="O454" s="48">
        <v>2080</v>
      </c>
      <c r="P454" s="48">
        <v>1700</v>
      </c>
      <c r="Q454" s="48"/>
      <c r="R454" s="48" t="s">
        <v>5706</v>
      </c>
      <c r="S454" s="51">
        <v>43474</v>
      </c>
      <c r="T454" s="48" t="s">
        <v>3435</v>
      </c>
      <c r="U454" s="48" t="s">
        <v>3436</v>
      </c>
      <c r="V454" s="48" t="s">
        <v>528</v>
      </c>
      <c r="W454" s="71" t="s">
        <v>5702</v>
      </c>
      <c r="X454" s="73" t="s">
        <v>5181</v>
      </c>
    </row>
    <row r="455" spans="1:24" x14ac:dyDescent="0.25">
      <c r="A455" s="48">
        <f t="shared" si="7"/>
        <v>454</v>
      </c>
      <c r="B455" s="71" t="s">
        <v>5707</v>
      </c>
      <c r="C455" s="71" t="s">
        <v>5708</v>
      </c>
      <c r="D455" s="71" t="s">
        <v>5709</v>
      </c>
      <c r="E455" s="50" t="s">
        <v>5710</v>
      </c>
      <c r="F455" s="50"/>
      <c r="G455" s="48" t="s">
        <v>4985</v>
      </c>
      <c r="H455" s="72">
        <v>1988</v>
      </c>
      <c r="I455" s="48"/>
      <c r="J455" s="48"/>
      <c r="K455" s="48" t="s">
        <v>5711</v>
      </c>
      <c r="L455" s="48"/>
      <c r="M455" s="48" t="s">
        <v>5712</v>
      </c>
      <c r="N455" s="48" t="s">
        <v>3541</v>
      </c>
      <c r="O455" s="48">
        <v>4940</v>
      </c>
      <c r="P455" s="48">
        <v>6100</v>
      </c>
      <c r="Q455" s="48"/>
      <c r="R455" s="48" t="s">
        <v>5713</v>
      </c>
      <c r="S455" s="51">
        <v>43474</v>
      </c>
      <c r="T455" s="48" t="s">
        <v>3435</v>
      </c>
      <c r="U455" s="48" t="s">
        <v>3436</v>
      </c>
      <c r="V455" s="48" t="s">
        <v>528</v>
      </c>
      <c r="W455" s="71" t="s">
        <v>5707</v>
      </c>
      <c r="X455" s="73" t="s">
        <v>5181</v>
      </c>
    </row>
    <row r="456" spans="1:24" x14ac:dyDescent="0.25">
      <c r="A456" s="48">
        <f t="shared" si="7"/>
        <v>455</v>
      </c>
      <c r="B456" s="71" t="s">
        <v>5714</v>
      </c>
      <c r="C456" s="71" t="s">
        <v>5715</v>
      </c>
      <c r="D456" s="71" t="s">
        <v>5716</v>
      </c>
      <c r="E456" s="50" t="s">
        <v>5717</v>
      </c>
      <c r="F456" s="50"/>
      <c r="G456" s="48" t="s">
        <v>4985</v>
      </c>
      <c r="H456" s="72">
        <v>1988</v>
      </c>
      <c r="I456" s="48"/>
      <c r="J456" s="48"/>
      <c r="K456" s="48" t="s">
        <v>5718</v>
      </c>
      <c r="L456" s="48"/>
      <c r="M456" s="48">
        <v>988568</v>
      </c>
      <c r="N456" s="48" t="s">
        <v>3541</v>
      </c>
      <c r="O456" s="48">
        <v>4940</v>
      </c>
      <c r="P456" s="48">
        <v>6100</v>
      </c>
      <c r="Q456" s="48"/>
      <c r="R456" s="48" t="s">
        <v>5719</v>
      </c>
      <c r="S456" s="51">
        <v>43474</v>
      </c>
      <c r="T456" s="48" t="s">
        <v>3435</v>
      </c>
      <c r="U456" s="48" t="s">
        <v>3436</v>
      </c>
      <c r="V456" s="48" t="s">
        <v>528</v>
      </c>
      <c r="W456" s="71" t="s">
        <v>5714</v>
      </c>
      <c r="X456" s="73" t="s">
        <v>5181</v>
      </c>
    </row>
    <row r="457" spans="1:24" x14ac:dyDescent="0.25">
      <c r="A457" s="48">
        <f t="shared" si="7"/>
        <v>456</v>
      </c>
      <c r="B457" s="71" t="s">
        <v>5720</v>
      </c>
      <c r="C457" s="71" t="s">
        <v>5721</v>
      </c>
      <c r="D457" s="71" t="s">
        <v>5722</v>
      </c>
      <c r="E457" s="50" t="s">
        <v>3817</v>
      </c>
      <c r="F457" s="50"/>
      <c r="G457" s="48" t="s">
        <v>4985</v>
      </c>
      <c r="H457" s="72">
        <v>1999</v>
      </c>
      <c r="I457" s="48"/>
      <c r="J457" s="48"/>
      <c r="K457" s="48" t="s">
        <v>5723</v>
      </c>
      <c r="L457" s="48" t="s">
        <v>5724</v>
      </c>
      <c r="M457" s="48"/>
      <c r="N457" s="48" t="s">
        <v>3477</v>
      </c>
      <c r="O457" s="48">
        <v>2445</v>
      </c>
      <c r="P457" s="48">
        <v>3500</v>
      </c>
      <c r="Q457" s="48">
        <v>2000</v>
      </c>
      <c r="R457" s="48" t="s">
        <v>5725</v>
      </c>
      <c r="S457" s="51">
        <v>43419</v>
      </c>
      <c r="T457" s="48" t="s">
        <v>3435</v>
      </c>
      <c r="U457" s="48" t="s">
        <v>3436</v>
      </c>
      <c r="V457" s="48" t="s">
        <v>528</v>
      </c>
      <c r="W457" s="71" t="s">
        <v>5720</v>
      </c>
      <c r="X457" s="73"/>
    </row>
    <row r="458" spans="1:24" x14ac:dyDescent="0.25">
      <c r="W458" s="75">
        <v>0</v>
      </c>
    </row>
    <row r="459" spans="1:24" x14ac:dyDescent="0.25">
      <c r="W459" s="75">
        <v>0</v>
      </c>
    </row>
    <row r="460" spans="1:24" x14ac:dyDescent="0.25">
      <c r="W460" s="75">
        <v>0</v>
      </c>
    </row>
    <row r="461" spans="1:24" x14ac:dyDescent="0.25">
      <c r="W461" s="75">
        <v>0</v>
      </c>
    </row>
    <row r="462" spans="1:24" x14ac:dyDescent="0.25">
      <c r="W462" s="75">
        <v>0</v>
      </c>
    </row>
    <row r="463" spans="1:24" x14ac:dyDescent="0.25">
      <c r="W463" s="75">
        <v>0</v>
      </c>
    </row>
    <row r="464" spans="1:24" x14ac:dyDescent="0.25">
      <c r="W464" s="75">
        <v>0</v>
      </c>
    </row>
  </sheetData>
  <autoFilter ref="A1:X464"/>
  <pageMargins left="0.31496062992125984" right="0.31496062992125984" top="0.19685039370078741" bottom="0.19685039370078741" header="0.31496062992125984" footer="0.31496062992125984"/>
  <pageSetup paperSize="9" scale="9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sqref="A1:N1"/>
    </sheetView>
  </sheetViews>
  <sheetFormatPr defaultColWidth="9.140625" defaultRowHeight="15" outlineLevelCol="1" x14ac:dyDescent="0.25"/>
  <cols>
    <col min="1" max="1" width="8" style="88" bestFit="1" customWidth="1"/>
    <col min="2" max="2" width="19.42578125" style="80" bestFit="1" customWidth="1"/>
    <col min="3" max="3" width="32.7109375" style="80" customWidth="1"/>
    <col min="4" max="4" width="23.42578125" style="80" customWidth="1"/>
    <col min="5" max="5" width="12.5703125" style="80" bestFit="1" customWidth="1"/>
    <col min="6" max="6" width="19.85546875" style="88" bestFit="1" customWidth="1"/>
    <col min="7" max="7" width="36.5703125" style="80" customWidth="1"/>
    <col min="8" max="8" width="19.140625" style="80" bestFit="1" customWidth="1"/>
    <col min="9" max="9" width="22.28515625" style="80" customWidth="1" outlineLevel="1"/>
    <col min="10" max="16384" width="9.140625" style="80"/>
  </cols>
  <sheetData>
    <row r="1" spans="1:11" ht="24" x14ac:dyDescent="0.25">
      <c r="A1" s="77" t="s">
        <v>5726</v>
      </c>
      <c r="B1" s="77" t="s">
        <v>527</v>
      </c>
      <c r="C1" s="78" t="s">
        <v>532</v>
      </c>
      <c r="D1" s="77" t="s">
        <v>5727</v>
      </c>
      <c r="E1" s="77" t="s">
        <v>5728</v>
      </c>
      <c r="F1" s="77" t="s">
        <v>5729</v>
      </c>
      <c r="G1" s="79" t="s">
        <v>33</v>
      </c>
      <c r="H1" s="79" t="s">
        <v>5730</v>
      </c>
      <c r="I1" s="79" t="s">
        <v>5731</v>
      </c>
    </row>
    <row r="2" spans="1:11" x14ac:dyDescent="0.25">
      <c r="A2" s="77">
        <v>1</v>
      </c>
      <c r="B2" s="78" t="s">
        <v>253</v>
      </c>
      <c r="C2" s="78" t="s">
        <v>75</v>
      </c>
      <c r="D2" s="81">
        <v>30315.87</v>
      </c>
      <c r="E2" s="78" t="s">
        <v>5732</v>
      </c>
      <c r="F2" s="77" t="s">
        <v>5733</v>
      </c>
      <c r="G2" s="82" t="s">
        <v>29</v>
      </c>
      <c r="H2" s="83" t="s">
        <v>5734</v>
      </c>
      <c r="I2" s="84" t="s">
        <v>5735</v>
      </c>
      <c r="J2" s="80" t="str">
        <f>VLOOKUP(B2,[1]TDSheet!$C$5:$O$932,13,FALSE)</f>
        <v>!</v>
      </c>
      <c r="K2" s="80" t="str">
        <f>VLOOKUP(B2,Вед_аморт!$X$5:$X$932,1,FALSE)</f>
        <v>СЕА-10510000317/000</v>
      </c>
    </row>
    <row r="3" spans="1:11" x14ac:dyDescent="0.25">
      <c r="A3" s="77">
        <v>2</v>
      </c>
      <c r="B3" s="78" t="s">
        <v>20</v>
      </c>
      <c r="C3" s="78" t="s">
        <v>26</v>
      </c>
      <c r="D3" s="77">
        <v>497.5</v>
      </c>
      <c r="E3" s="78" t="s">
        <v>5732</v>
      </c>
      <c r="F3" s="77" t="s">
        <v>5733</v>
      </c>
      <c r="G3" s="82" t="s">
        <v>29</v>
      </c>
      <c r="H3" s="83" t="s">
        <v>5736</v>
      </c>
      <c r="I3" s="84"/>
      <c r="J3" s="80" t="e">
        <f>VLOOKUP(B3,[1]TDSheet!$C$5:$O$932,13,FALSE)</f>
        <v>#N/A</v>
      </c>
      <c r="K3" s="80" t="e">
        <f>VLOOKUP(B3,Вед_аморт!$X$5:$X$932,1,FALSE)</f>
        <v>#N/A</v>
      </c>
    </row>
    <row r="4" spans="1:11" x14ac:dyDescent="0.25">
      <c r="A4" s="77">
        <v>3</v>
      </c>
      <c r="B4" s="78" t="s">
        <v>19</v>
      </c>
      <c r="C4" s="78" t="s">
        <v>26</v>
      </c>
      <c r="D4" s="77">
        <v>909.17</v>
      </c>
      <c r="E4" s="78" t="s">
        <v>5732</v>
      </c>
      <c r="F4" s="77" t="s">
        <v>5733</v>
      </c>
      <c r="G4" s="82" t="s">
        <v>29</v>
      </c>
      <c r="H4" s="83" t="s">
        <v>5736</v>
      </c>
      <c r="I4" s="84"/>
      <c r="J4" s="80" t="e">
        <f>VLOOKUP(B4,[1]TDSheet!$C$5:$O$932,13,FALSE)</f>
        <v>#N/A</v>
      </c>
      <c r="K4" s="80" t="e">
        <f>VLOOKUP(B4,Вед_аморт!$X$5:$X$932,1,FALSE)</f>
        <v>#N/A</v>
      </c>
    </row>
    <row r="5" spans="1:11" ht="48" x14ac:dyDescent="0.25">
      <c r="A5" s="77">
        <v>4</v>
      </c>
      <c r="B5" s="78" t="s">
        <v>21</v>
      </c>
      <c r="C5" s="78" t="s">
        <v>27</v>
      </c>
      <c r="D5" s="81">
        <v>1475</v>
      </c>
      <c r="E5" s="78" t="s">
        <v>5732</v>
      </c>
      <c r="F5" s="77" t="s">
        <v>5733</v>
      </c>
      <c r="G5" s="82" t="s">
        <v>29</v>
      </c>
      <c r="H5" s="83" t="s">
        <v>5736</v>
      </c>
      <c r="I5" s="84"/>
      <c r="J5" s="80" t="e">
        <f>VLOOKUP(B5,[1]TDSheet!$C$5:$O$932,13,FALSE)</f>
        <v>#N/A</v>
      </c>
      <c r="K5" s="80" t="e">
        <f>VLOOKUP(B5,Вед_аморт!$X$5:$X$932,1,FALSE)</f>
        <v>#N/A</v>
      </c>
    </row>
    <row r="6" spans="1:11" ht="36" x14ac:dyDescent="0.25">
      <c r="A6" s="77">
        <v>5</v>
      </c>
      <c r="B6" s="78" t="s">
        <v>22</v>
      </c>
      <c r="C6" s="78" t="s">
        <v>28</v>
      </c>
      <c r="D6" s="77">
        <v>850</v>
      </c>
      <c r="E6" s="78" t="s">
        <v>5732</v>
      </c>
      <c r="F6" s="77" t="s">
        <v>5733</v>
      </c>
      <c r="G6" s="82" t="s">
        <v>29</v>
      </c>
      <c r="H6" s="83" t="s">
        <v>5736</v>
      </c>
      <c r="I6" s="84"/>
      <c r="J6" s="80" t="e">
        <f>VLOOKUP(B6,[1]TDSheet!$C$5:$O$932,13,FALSE)</f>
        <v>#N/A</v>
      </c>
      <c r="K6" s="80" t="e">
        <f>VLOOKUP(B6,Вед_аморт!$X$5:$X$932,1,FALSE)</f>
        <v>#N/A</v>
      </c>
    </row>
    <row r="7" spans="1:11" ht="24" x14ac:dyDescent="0.25">
      <c r="A7" s="77">
        <v>6</v>
      </c>
      <c r="B7" s="78" t="s">
        <v>424</v>
      </c>
      <c r="C7" s="78" t="s">
        <v>5737</v>
      </c>
      <c r="D7" s="81">
        <v>111644.93</v>
      </c>
      <c r="E7" s="78" t="s">
        <v>5732</v>
      </c>
      <c r="F7" s="77" t="s">
        <v>5733</v>
      </c>
      <c r="G7" s="82" t="s">
        <v>29</v>
      </c>
      <c r="H7" s="83" t="s">
        <v>5738</v>
      </c>
      <c r="I7" s="84"/>
      <c r="J7" s="80" t="str">
        <f>VLOOKUP(B7,[1]TDSheet!$C$5:$O$932,13,FALSE)</f>
        <v>!</v>
      </c>
      <c r="K7" s="80" t="str">
        <f>VLOOKUP(B7,Вед_аморт!$X$5:$X$932,1,FALSE)</f>
        <v>СЕА-10310000164/000</v>
      </c>
    </row>
    <row r="8" spans="1:11" ht="24" x14ac:dyDescent="0.25">
      <c r="A8" s="77">
        <v>7</v>
      </c>
      <c r="B8" s="78" t="s">
        <v>360</v>
      </c>
      <c r="C8" s="78" t="s">
        <v>5739</v>
      </c>
      <c r="D8" s="77">
        <v>808.02</v>
      </c>
      <c r="E8" s="78" t="s">
        <v>5732</v>
      </c>
      <c r="F8" s="77" t="s">
        <v>5733</v>
      </c>
      <c r="G8" s="82" t="s">
        <v>29</v>
      </c>
      <c r="H8" s="83" t="s">
        <v>5736</v>
      </c>
      <c r="I8" s="84"/>
      <c r="J8" s="80" t="str">
        <f>VLOOKUP(B8,[1]TDSheet!$C$5:$O$932,13,FALSE)</f>
        <v>!</v>
      </c>
      <c r="K8" s="80" t="str">
        <f>VLOOKUP(B8,Вед_аморт!$X$5:$X$932,1,FALSE)</f>
        <v>СЕА-10410000252/000</v>
      </c>
    </row>
    <row r="9" spans="1:11" ht="24" x14ac:dyDescent="0.25">
      <c r="A9" s="77">
        <v>8</v>
      </c>
      <c r="B9" s="78" t="s">
        <v>359</v>
      </c>
      <c r="C9" s="78" t="s">
        <v>5740</v>
      </c>
      <c r="D9" s="77">
        <v>829.47</v>
      </c>
      <c r="E9" s="78" t="s">
        <v>5732</v>
      </c>
      <c r="F9" s="77" t="s">
        <v>5733</v>
      </c>
      <c r="G9" s="82" t="s">
        <v>29</v>
      </c>
      <c r="H9" s="83" t="s">
        <v>5736</v>
      </c>
      <c r="I9" s="84"/>
      <c r="J9" s="80" t="str">
        <f>VLOOKUP(B9,[1]TDSheet!$C$5:$O$932,13,FALSE)</f>
        <v>!</v>
      </c>
      <c r="K9" s="80" t="str">
        <f>VLOOKUP(B9,Вед_аморт!$X$5:$X$932,1,FALSE)</f>
        <v>СЕА-10410000253/000</v>
      </c>
    </row>
    <row r="10" spans="1:11" ht="24" x14ac:dyDescent="0.25">
      <c r="A10" s="77">
        <v>9</v>
      </c>
      <c r="B10" s="78" t="s">
        <v>358</v>
      </c>
      <c r="C10" s="78" t="s">
        <v>5740</v>
      </c>
      <c r="D10" s="77">
        <v>457.64</v>
      </c>
      <c r="E10" s="78" t="s">
        <v>5732</v>
      </c>
      <c r="F10" s="77" t="s">
        <v>5733</v>
      </c>
      <c r="G10" s="82" t="s">
        <v>29</v>
      </c>
      <c r="H10" s="83" t="s">
        <v>5736</v>
      </c>
      <c r="I10" s="84"/>
      <c r="J10" s="80" t="str">
        <f>VLOOKUP(B10,[1]TDSheet!$C$5:$O$932,13,FALSE)</f>
        <v>!</v>
      </c>
      <c r="K10" s="80" t="str">
        <f>VLOOKUP(B10,Вед_аморт!$X$5:$X$932,1,FALSE)</f>
        <v>СЕА-10410000254/000</v>
      </c>
    </row>
    <row r="11" spans="1:11" x14ac:dyDescent="0.25">
      <c r="A11" s="77">
        <v>10</v>
      </c>
      <c r="B11" s="78" t="s">
        <v>357</v>
      </c>
      <c r="C11" s="78" t="s">
        <v>179</v>
      </c>
      <c r="D11" s="77">
        <v>1</v>
      </c>
      <c r="E11" s="78" t="s">
        <v>5732</v>
      </c>
      <c r="F11" s="77" t="s">
        <v>5733</v>
      </c>
      <c r="G11" s="82" t="s">
        <v>29</v>
      </c>
      <c r="H11" s="83" t="s">
        <v>5734</v>
      </c>
      <c r="I11" s="84" t="s">
        <v>5741</v>
      </c>
      <c r="J11" s="80" t="str">
        <f>VLOOKUP(B11,[1]TDSheet!$C$5:$O$932,13,FALSE)</f>
        <v>!</v>
      </c>
      <c r="K11" s="80" t="str">
        <f>VLOOKUP(B11,Вед_аморт!$X$5:$X$932,1,FALSE)</f>
        <v>СЕА-10410000313/000</v>
      </c>
    </row>
    <row r="12" spans="1:11" ht="24" x14ac:dyDescent="0.25">
      <c r="A12" s="77">
        <v>11</v>
      </c>
      <c r="B12" s="78" t="s">
        <v>266</v>
      </c>
      <c r="C12" s="78" t="s">
        <v>5742</v>
      </c>
      <c r="D12" s="77">
        <v>320.11</v>
      </c>
      <c r="E12" s="78" t="s">
        <v>5732</v>
      </c>
      <c r="F12" s="77" t="s">
        <v>5733</v>
      </c>
      <c r="G12" s="82" t="s">
        <v>29</v>
      </c>
      <c r="H12" s="83" t="s">
        <v>5734</v>
      </c>
      <c r="I12" s="84" t="s">
        <v>5741</v>
      </c>
      <c r="J12" s="80" t="str">
        <f>VLOOKUP(B12,[1]TDSheet!$C$5:$O$932,13,FALSE)</f>
        <v>!</v>
      </c>
      <c r="K12" s="80" t="str">
        <f>VLOOKUP(B12,Вед_аморт!$X$5:$X$932,1,FALSE)</f>
        <v>СЕА-10500007590/002</v>
      </c>
    </row>
    <row r="13" spans="1:11" ht="24" x14ac:dyDescent="0.25">
      <c r="A13" s="77">
        <v>12</v>
      </c>
      <c r="B13" s="78" t="s">
        <v>361</v>
      </c>
      <c r="C13" s="78" t="s">
        <v>181</v>
      </c>
      <c r="D13" s="77">
        <v>1</v>
      </c>
      <c r="E13" s="78" t="s">
        <v>5732</v>
      </c>
      <c r="F13" s="77" t="s">
        <v>5733</v>
      </c>
      <c r="G13" s="82" t="s">
        <v>29</v>
      </c>
      <c r="H13" s="83" t="s">
        <v>5734</v>
      </c>
      <c r="I13" s="84" t="s">
        <v>5741</v>
      </c>
      <c r="J13" s="80" t="str">
        <f>VLOOKUP(B13,[1]TDSheet!$C$5:$O$932,13,FALSE)</f>
        <v>!</v>
      </c>
      <c r="K13" s="80" t="str">
        <f>VLOOKUP(B13,Вед_аморт!$X$5:$X$932,1,FALSE)</f>
        <v>СЕА-10410013002/002</v>
      </c>
    </row>
    <row r="14" spans="1:11" ht="24" x14ac:dyDescent="0.25">
      <c r="A14" s="77">
        <v>13</v>
      </c>
      <c r="B14" s="78" t="s">
        <v>429</v>
      </c>
      <c r="C14" s="78" t="s">
        <v>5743</v>
      </c>
      <c r="D14" s="81">
        <v>1669.99</v>
      </c>
      <c r="E14" s="78" t="s">
        <v>5732</v>
      </c>
      <c r="F14" s="77" t="s">
        <v>5733</v>
      </c>
      <c r="G14" s="82" t="s">
        <v>29</v>
      </c>
      <c r="H14" s="83" t="s">
        <v>5738</v>
      </c>
      <c r="I14" s="84"/>
      <c r="J14" s="80" t="str">
        <f>VLOOKUP(B14,[1]TDSheet!$C$5:$O$932,13,FALSE)</f>
        <v>!</v>
      </c>
      <c r="K14" s="80" t="str">
        <f>VLOOKUP(B14,Вед_аморт!$X$5:$X$932,1,FALSE)</f>
        <v>СЕА-10310000173/000</v>
      </c>
    </row>
    <row r="15" spans="1:11" x14ac:dyDescent="0.25">
      <c r="A15" s="77">
        <v>14</v>
      </c>
      <c r="B15" s="78" t="s">
        <v>46</v>
      </c>
      <c r="C15" s="78" t="s">
        <v>55</v>
      </c>
      <c r="D15" s="77">
        <v>30</v>
      </c>
      <c r="E15" s="78" t="s">
        <v>5732</v>
      </c>
      <c r="F15" s="77" t="s">
        <v>5733</v>
      </c>
      <c r="G15" s="82" t="s">
        <v>29</v>
      </c>
      <c r="H15" s="83" t="s">
        <v>5736</v>
      </c>
      <c r="I15" s="84"/>
      <c r="J15" s="80" t="str">
        <f>VLOOKUP(B15,[1]TDSheet!$C$5:$O$932,13,FALSE)</f>
        <v>!</v>
      </c>
      <c r="K15" s="80" t="str">
        <f>VLOOKUP(B15,Вед_аморт!$X$5:$X$932,1,FALSE)</f>
        <v>СЕА-10600000105/000</v>
      </c>
    </row>
    <row r="16" spans="1:11" x14ac:dyDescent="0.25">
      <c r="A16" s="77">
        <v>15</v>
      </c>
      <c r="B16" s="78" t="s">
        <v>250</v>
      </c>
      <c r="C16" s="78" t="s">
        <v>72</v>
      </c>
      <c r="D16" s="77">
        <v>1</v>
      </c>
      <c r="E16" s="78" t="s">
        <v>5732</v>
      </c>
      <c r="F16" s="77" t="s">
        <v>5733</v>
      </c>
      <c r="G16" s="82" t="s">
        <v>29</v>
      </c>
      <c r="H16" s="83" t="s">
        <v>5734</v>
      </c>
      <c r="I16" s="84" t="s">
        <v>5741</v>
      </c>
      <c r="J16" s="80" t="str">
        <f>VLOOKUP(B16,[1]TDSheet!$C$5:$O$932,13,FALSE)</f>
        <v>!</v>
      </c>
      <c r="K16" s="80" t="str">
        <f>VLOOKUP(B16,Вед_аморт!$X$5:$X$932,1,FALSE)</f>
        <v>СЕА-10500007528/000</v>
      </c>
    </row>
    <row r="17" spans="1:11" x14ac:dyDescent="0.25">
      <c r="A17" s="77">
        <v>16</v>
      </c>
      <c r="B17" s="78" t="s">
        <v>260</v>
      </c>
      <c r="C17" s="78" t="s">
        <v>82</v>
      </c>
      <c r="D17" s="77">
        <v>1</v>
      </c>
      <c r="E17" s="78" t="s">
        <v>5744</v>
      </c>
      <c r="F17" s="77" t="s">
        <v>5733</v>
      </c>
      <c r="G17" s="82" t="s">
        <v>29</v>
      </c>
      <c r="H17" s="83" t="s">
        <v>5734</v>
      </c>
      <c r="I17" s="84" t="s">
        <v>5741</v>
      </c>
      <c r="J17" s="80" t="str">
        <f>VLOOKUP(B17,[1]TDSheet!$C$5:$O$932,13,FALSE)</f>
        <v>!</v>
      </c>
      <c r="K17" s="80" t="str">
        <f>VLOOKUP(B17,Вед_аморт!$X$5:$X$932,1,FALSE)</f>
        <v>СЕА-10500007525/000</v>
      </c>
    </row>
    <row r="18" spans="1:11" ht="24" x14ac:dyDescent="0.25">
      <c r="A18" s="77">
        <v>17</v>
      </c>
      <c r="B18" s="78" t="s">
        <v>254</v>
      </c>
      <c r="C18" s="78" t="s">
        <v>76</v>
      </c>
      <c r="D18" s="77">
        <v>1</v>
      </c>
      <c r="E18" s="78" t="s">
        <v>5732</v>
      </c>
      <c r="F18" s="77" t="s">
        <v>5733</v>
      </c>
      <c r="G18" s="82" t="s">
        <v>29</v>
      </c>
      <c r="H18" s="83" t="s">
        <v>5734</v>
      </c>
      <c r="I18" s="84" t="s">
        <v>5741</v>
      </c>
      <c r="J18" s="80" t="str">
        <f>VLOOKUP(B18,[1]TDSheet!$C$5:$O$932,13,FALSE)</f>
        <v>!</v>
      </c>
      <c r="K18" s="80" t="str">
        <f>VLOOKUP(B18,Вед_аморт!$X$5:$X$932,1,FALSE)</f>
        <v>СЕА-10500007615/000</v>
      </c>
    </row>
    <row r="19" spans="1:11" ht="24" x14ac:dyDescent="0.25">
      <c r="A19" s="77">
        <v>18</v>
      </c>
      <c r="B19" s="78" t="s">
        <v>248</v>
      </c>
      <c r="C19" s="78" t="s">
        <v>70</v>
      </c>
      <c r="D19" s="77">
        <v>1</v>
      </c>
      <c r="E19" s="78" t="s">
        <v>5732</v>
      </c>
      <c r="F19" s="77" t="s">
        <v>5733</v>
      </c>
      <c r="G19" s="82" t="s">
        <v>29</v>
      </c>
      <c r="H19" s="83" t="s">
        <v>5734</v>
      </c>
      <c r="I19" s="84" t="s">
        <v>5741</v>
      </c>
      <c r="J19" s="80" t="str">
        <f>VLOOKUP(B19,[1]TDSheet!$C$5:$O$932,13,FALSE)</f>
        <v>!</v>
      </c>
      <c r="K19" s="80" t="str">
        <f>VLOOKUP(B19,Вед_аморт!$X$5:$X$932,1,FALSE)</f>
        <v>СЕА-10500007527/000</v>
      </c>
    </row>
    <row r="20" spans="1:11" ht="24" x14ac:dyDescent="0.25">
      <c r="A20" s="77">
        <v>19</v>
      </c>
      <c r="B20" s="78" t="s">
        <v>259</v>
      </c>
      <c r="C20" s="78" t="s">
        <v>81</v>
      </c>
      <c r="D20" s="77">
        <v>1</v>
      </c>
      <c r="E20" s="78" t="s">
        <v>5745</v>
      </c>
      <c r="F20" s="77" t="s">
        <v>5733</v>
      </c>
      <c r="G20" s="82" t="s">
        <v>29</v>
      </c>
      <c r="H20" s="83" t="s">
        <v>5734</v>
      </c>
      <c r="I20" s="84" t="s">
        <v>5741</v>
      </c>
      <c r="J20" s="80" t="str">
        <f>VLOOKUP(B20,[1]TDSheet!$C$5:$O$932,13,FALSE)</f>
        <v>!</v>
      </c>
      <c r="K20" s="80" t="str">
        <f>VLOOKUP(B20,Вед_аморт!$X$5:$X$932,1,FALSE)</f>
        <v>СЕА-10510000318/000</v>
      </c>
    </row>
    <row r="21" spans="1:11" ht="24" x14ac:dyDescent="0.25">
      <c r="A21" s="77">
        <v>20</v>
      </c>
      <c r="B21" s="78" t="s">
        <v>245</v>
      </c>
      <c r="C21" s="78" t="s">
        <v>67</v>
      </c>
      <c r="D21" s="77">
        <v>1</v>
      </c>
      <c r="E21" s="78" t="s">
        <v>5745</v>
      </c>
      <c r="F21" s="77" t="s">
        <v>5733</v>
      </c>
      <c r="G21" s="82" t="s">
        <v>29</v>
      </c>
      <c r="H21" s="83" t="s">
        <v>5734</v>
      </c>
      <c r="I21" s="84" t="s">
        <v>5741</v>
      </c>
      <c r="J21" s="80" t="str">
        <f>VLOOKUP(B21,[1]TDSheet!$C$5:$O$932,13,FALSE)</f>
        <v>!</v>
      </c>
      <c r="K21" s="80" t="str">
        <f>VLOOKUP(B21,Вед_аморт!$X$5:$X$932,1,FALSE)</f>
        <v>СЕА-10500007580/000</v>
      </c>
    </row>
    <row r="22" spans="1:11" ht="24" x14ac:dyDescent="0.25">
      <c r="A22" s="77">
        <v>21</v>
      </c>
      <c r="B22" s="78" t="s">
        <v>263</v>
      </c>
      <c r="C22" s="78" t="s">
        <v>85</v>
      </c>
      <c r="D22" s="77">
        <v>1</v>
      </c>
      <c r="E22" s="78" t="s">
        <v>5732</v>
      </c>
      <c r="F22" s="77" t="s">
        <v>5733</v>
      </c>
      <c r="G22" s="82" t="s">
        <v>29</v>
      </c>
      <c r="H22" s="83" t="s">
        <v>5734</v>
      </c>
      <c r="I22" s="84" t="s">
        <v>5741</v>
      </c>
      <c r="J22" s="80" t="str">
        <f>VLOOKUP(B22,[1]TDSheet!$C$5:$O$932,13,FALSE)</f>
        <v>!</v>
      </c>
      <c r="K22" s="80" t="str">
        <f>VLOOKUP(B22,Вед_аморт!$X$5:$X$932,1,FALSE)</f>
        <v>СЕА-10500000074/003</v>
      </c>
    </row>
    <row r="23" spans="1:11" ht="24" x14ac:dyDescent="0.25">
      <c r="A23" s="77">
        <v>22</v>
      </c>
      <c r="B23" s="78" t="s">
        <v>264</v>
      </c>
      <c r="C23" s="78" t="s">
        <v>5746</v>
      </c>
      <c r="D23" s="77">
        <v>1</v>
      </c>
      <c r="E23" s="78" t="s">
        <v>5732</v>
      </c>
      <c r="F23" s="77" t="s">
        <v>5733</v>
      </c>
      <c r="G23" s="82" t="s">
        <v>29</v>
      </c>
      <c r="H23" s="83" t="s">
        <v>5734</v>
      </c>
      <c r="I23" s="84" t="s">
        <v>5741</v>
      </c>
      <c r="J23" s="80" t="str">
        <f>VLOOKUP(B23,[1]TDSheet!$C$5:$O$932,13,FALSE)</f>
        <v>!</v>
      </c>
      <c r="K23" s="80" t="str">
        <f>VLOOKUP(B23,Вед_аморт!$X$5:$X$932,1,FALSE)</f>
        <v>СЕА-10500000073/001</v>
      </c>
    </row>
    <row r="24" spans="1:11" ht="24" x14ac:dyDescent="0.25">
      <c r="A24" s="77">
        <v>23</v>
      </c>
      <c r="B24" s="78" t="s">
        <v>269</v>
      </c>
      <c r="C24" s="78" t="s">
        <v>91</v>
      </c>
      <c r="D24" s="77">
        <v>1</v>
      </c>
      <c r="E24" s="78" t="s">
        <v>5744</v>
      </c>
      <c r="F24" s="77" t="s">
        <v>5733</v>
      </c>
      <c r="G24" s="82" t="s">
        <v>29</v>
      </c>
      <c r="H24" s="83" t="s">
        <v>5734</v>
      </c>
      <c r="I24" s="84" t="s">
        <v>5741</v>
      </c>
      <c r="J24" s="80" t="str">
        <f>VLOOKUP(B24,[1]TDSheet!$C$5:$O$932,13,FALSE)</f>
        <v>!</v>
      </c>
      <c r="K24" s="80" t="str">
        <f>VLOOKUP(B24,Вед_аморт!$X$5:$X$932,1,FALSE)</f>
        <v>СЕА-10500007523/001</v>
      </c>
    </row>
    <row r="25" spans="1:11" ht="24" x14ac:dyDescent="0.25">
      <c r="A25" s="77">
        <v>24</v>
      </c>
      <c r="B25" s="78" t="s">
        <v>268</v>
      </c>
      <c r="C25" s="78" t="s">
        <v>90</v>
      </c>
      <c r="D25" s="77">
        <v>1</v>
      </c>
      <c r="E25" s="78" t="s">
        <v>5744</v>
      </c>
      <c r="F25" s="77" t="s">
        <v>5733</v>
      </c>
      <c r="G25" s="82" t="s">
        <v>29</v>
      </c>
      <c r="H25" s="83" t="s">
        <v>5734</v>
      </c>
      <c r="I25" s="84" t="s">
        <v>5741</v>
      </c>
      <c r="J25" s="80" t="str">
        <f>VLOOKUP(B25,[1]TDSheet!$C$5:$O$932,13,FALSE)</f>
        <v>!</v>
      </c>
      <c r="K25" s="80" t="str">
        <f>VLOOKUP(B25,Вед_аморт!$X$5:$X$932,1,FALSE)</f>
        <v>СЕА-10500007547/001</v>
      </c>
    </row>
    <row r="26" spans="1:11" ht="24" x14ac:dyDescent="0.25">
      <c r="A26" s="77">
        <v>25</v>
      </c>
      <c r="B26" s="78" t="s">
        <v>271</v>
      </c>
      <c r="C26" s="78" t="s">
        <v>93</v>
      </c>
      <c r="D26" s="77">
        <v>1</v>
      </c>
      <c r="E26" s="78" t="s">
        <v>5732</v>
      </c>
      <c r="F26" s="77" t="s">
        <v>5733</v>
      </c>
      <c r="G26" s="82" t="s">
        <v>29</v>
      </c>
      <c r="H26" s="83" t="s">
        <v>5734</v>
      </c>
      <c r="I26" s="84" t="s">
        <v>5741</v>
      </c>
      <c r="J26" s="80" t="str">
        <f>VLOOKUP(B26,[1]TDSheet!$C$5:$O$932,13,FALSE)</f>
        <v>!</v>
      </c>
      <c r="K26" s="80" t="str">
        <f>VLOOKUP(B26,Вед_аморт!$X$5:$X$932,1,FALSE)</f>
        <v>СЕА-10500806910/001</v>
      </c>
    </row>
    <row r="27" spans="1:11" ht="24" x14ac:dyDescent="0.25">
      <c r="A27" s="77">
        <v>26</v>
      </c>
      <c r="B27" s="78" t="s">
        <v>270</v>
      </c>
      <c r="C27" s="78" t="s">
        <v>92</v>
      </c>
      <c r="D27" s="77">
        <v>1</v>
      </c>
      <c r="E27" s="78" t="s">
        <v>5732</v>
      </c>
      <c r="F27" s="77" t="s">
        <v>5733</v>
      </c>
      <c r="G27" s="82" t="s">
        <v>29</v>
      </c>
      <c r="H27" s="83" t="s">
        <v>5734</v>
      </c>
      <c r="I27" s="84" t="s">
        <v>5741</v>
      </c>
      <c r="J27" s="80" t="str">
        <f>VLOOKUP(B27,[1]TDSheet!$C$5:$O$932,13,FALSE)</f>
        <v>!</v>
      </c>
      <c r="K27" s="80" t="str">
        <f>VLOOKUP(B27,Вед_аморт!$X$5:$X$932,1,FALSE)</f>
        <v>СЕА-10500806923/000</v>
      </c>
    </row>
    <row r="28" spans="1:11" ht="24" x14ac:dyDescent="0.25">
      <c r="A28" s="77">
        <v>27</v>
      </c>
      <c r="B28" s="78" t="s">
        <v>255</v>
      </c>
      <c r="C28" s="78" t="s">
        <v>77</v>
      </c>
      <c r="D28" s="77">
        <v>1</v>
      </c>
      <c r="E28" s="78" t="s">
        <v>5744</v>
      </c>
      <c r="F28" s="77" t="s">
        <v>5733</v>
      </c>
      <c r="G28" s="82" t="s">
        <v>29</v>
      </c>
      <c r="H28" s="83" t="s">
        <v>5734</v>
      </c>
      <c r="I28" s="84" t="s">
        <v>5741</v>
      </c>
      <c r="J28" s="80" t="str">
        <f>VLOOKUP(B28,[1]TDSheet!$C$5:$O$932,13,FALSE)</f>
        <v>!</v>
      </c>
      <c r="K28" s="80" t="str">
        <f>VLOOKUP(B28,Вед_аморт!$X$5:$X$932,1,FALSE)</f>
        <v>СЕА-10510000322/000</v>
      </c>
    </row>
    <row r="29" spans="1:11" ht="24" x14ac:dyDescent="0.25">
      <c r="A29" s="77">
        <v>28</v>
      </c>
      <c r="B29" s="78" t="s">
        <v>258</v>
      </c>
      <c r="C29" s="78" t="s">
        <v>80</v>
      </c>
      <c r="D29" s="77">
        <v>1</v>
      </c>
      <c r="E29" s="78" t="s">
        <v>5732</v>
      </c>
      <c r="F29" s="77" t="s">
        <v>5733</v>
      </c>
      <c r="G29" s="82" t="s">
        <v>29</v>
      </c>
      <c r="H29" s="83" t="s">
        <v>5734</v>
      </c>
      <c r="I29" s="84" t="s">
        <v>5741</v>
      </c>
      <c r="J29" s="80" t="str">
        <f>VLOOKUP(B29,[1]TDSheet!$C$5:$O$932,13,FALSE)</f>
        <v>!</v>
      </c>
      <c r="K29" s="80" t="str">
        <f>VLOOKUP(B29,Вед_аморт!$X$5:$X$932,1,FALSE)</f>
        <v>СЕА-10500007604/001</v>
      </c>
    </row>
    <row r="30" spans="1:11" ht="24" x14ac:dyDescent="0.25">
      <c r="A30" s="77">
        <v>29</v>
      </c>
      <c r="B30" s="78" t="s">
        <v>267</v>
      </c>
      <c r="C30" s="78" t="s">
        <v>89</v>
      </c>
      <c r="D30" s="81">
        <v>4254.79</v>
      </c>
      <c r="E30" s="78" t="s">
        <v>5732</v>
      </c>
      <c r="F30" s="77" t="s">
        <v>5733</v>
      </c>
      <c r="G30" s="82" t="s">
        <v>29</v>
      </c>
      <c r="H30" s="83" t="s">
        <v>5734</v>
      </c>
      <c r="I30" s="84" t="s">
        <v>5741</v>
      </c>
      <c r="J30" s="80" t="str">
        <f>VLOOKUP(B30,[1]TDSheet!$C$5:$O$932,13,FALSE)</f>
        <v>!</v>
      </c>
      <c r="K30" s="80" t="str">
        <f>VLOOKUP(B30,Вед_аморт!$X$5:$X$932,1,FALSE)</f>
        <v>СЕА-10500007590/003</v>
      </c>
    </row>
    <row r="31" spans="1:11" ht="24" x14ac:dyDescent="0.25">
      <c r="A31" s="77">
        <v>30</v>
      </c>
      <c r="B31" s="78" t="s">
        <v>356</v>
      </c>
      <c r="C31" s="78" t="s">
        <v>5747</v>
      </c>
      <c r="D31" s="77">
        <v>85.81</v>
      </c>
      <c r="E31" s="78" t="s">
        <v>5732</v>
      </c>
      <c r="F31" s="77" t="s">
        <v>5733</v>
      </c>
      <c r="G31" s="82" t="s">
        <v>29</v>
      </c>
      <c r="H31" s="83" t="s">
        <v>5736</v>
      </c>
      <c r="I31" s="84"/>
      <c r="J31" s="80" t="str">
        <f>VLOOKUP(B31,[1]TDSheet!$C$5:$O$932,13,FALSE)</f>
        <v>!</v>
      </c>
      <c r="K31" s="80" t="str">
        <f>VLOOKUP(B31,Вед_аморт!$X$5:$X$932,1,FALSE)</f>
        <v>СЕА-10410000269/000</v>
      </c>
    </row>
    <row r="32" spans="1:11" ht="24" x14ac:dyDescent="0.25">
      <c r="A32" s="77">
        <v>31</v>
      </c>
      <c r="B32" s="78" t="s">
        <v>246</v>
      </c>
      <c r="C32" s="78" t="s">
        <v>68</v>
      </c>
      <c r="D32" s="77">
        <v>1</v>
      </c>
      <c r="E32" s="78" t="s">
        <v>5732</v>
      </c>
      <c r="F32" s="77" t="s">
        <v>5733</v>
      </c>
      <c r="G32" s="82" t="s">
        <v>29</v>
      </c>
      <c r="H32" s="83" t="s">
        <v>5734</v>
      </c>
      <c r="I32" s="84" t="s">
        <v>5741</v>
      </c>
      <c r="J32" s="80" t="str">
        <f>VLOOKUP(B32,[1]TDSheet!$C$5:$O$932,13,FALSE)</f>
        <v>!</v>
      </c>
      <c r="K32" s="80" t="str">
        <f>VLOOKUP(B32,Вед_аморт!$X$5:$X$932,1,FALSE)</f>
        <v>СЕА-10500007645/000</v>
      </c>
    </row>
    <row r="33" spans="1:11" ht="24" x14ac:dyDescent="0.25">
      <c r="A33" s="77">
        <v>32</v>
      </c>
      <c r="B33" s="78" t="s">
        <v>256</v>
      </c>
      <c r="C33" s="78" t="s">
        <v>78</v>
      </c>
      <c r="D33" s="77">
        <v>1</v>
      </c>
      <c r="E33" s="78" t="s">
        <v>5732</v>
      </c>
      <c r="F33" s="77" t="s">
        <v>5733</v>
      </c>
      <c r="G33" s="82" t="s">
        <v>29</v>
      </c>
      <c r="H33" s="83" t="s">
        <v>5734</v>
      </c>
      <c r="I33" s="84" t="s">
        <v>5741</v>
      </c>
      <c r="J33" s="80" t="str">
        <f>VLOOKUP(B33,[1]TDSheet!$C$5:$O$932,13,FALSE)</f>
        <v>!</v>
      </c>
      <c r="K33" s="80" t="str">
        <f>VLOOKUP(B33,Вед_аморт!$X$5:$X$932,1,FALSE)</f>
        <v>СЕА-10510000358/000</v>
      </c>
    </row>
    <row r="34" spans="1:11" ht="24" x14ac:dyDescent="0.25">
      <c r="A34" s="77">
        <v>33</v>
      </c>
      <c r="B34" s="78" t="s">
        <v>247</v>
      </c>
      <c r="C34" s="78" t="s">
        <v>69</v>
      </c>
      <c r="D34" s="81">
        <v>137431.94</v>
      </c>
      <c r="E34" s="78" t="s">
        <v>5732</v>
      </c>
      <c r="F34" s="77" t="s">
        <v>5733</v>
      </c>
      <c r="G34" s="82" t="s">
        <v>29</v>
      </c>
      <c r="H34" s="83" t="s">
        <v>5734</v>
      </c>
      <c r="I34" s="84" t="s">
        <v>5735</v>
      </c>
      <c r="J34" s="80" t="str">
        <f>VLOOKUP(B34,[1]TDSheet!$C$5:$O$932,13,FALSE)</f>
        <v>!</v>
      </c>
      <c r="K34" s="80" t="str">
        <f>VLOOKUP(B34,Вед_аморт!$X$5:$X$932,1,FALSE)</f>
        <v>СЕА-10500075361/001</v>
      </c>
    </row>
    <row r="35" spans="1:11" ht="24" x14ac:dyDescent="0.25">
      <c r="A35" s="77">
        <v>34</v>
      </c>
      <c r="B35" s="78" t="s">
        <v>249</v>
      </c>
      <c r="C35" s="78" t="s">
        <v>71</v>
      </c>
      <c r="D35" s="77">
        <v>1</v>
      </c>
      <c r="E35" s="78" t="s">
        <v>5732</v>
      </c>
      <c r="F35" s="77" t="s">
        <v>5733</v>
      </c>
      <c r="G35" s="82" t="s">
        <v>29</v>
      </c>
      <c r="H35" s="83" t="s">
        <v>5734</v>
      </c>
      <c r="I35" s="84" t="s">
        <v>5741</v>
      </c>
      <c r="J35" s="80" t="str">
        <f>VLOOKUP(B35,[1]TDSheet!$C$5:$O$932,13,FALSE)</f>
        <v>!</v>
      </c>
      <c r="K35" s="80" t="str">
        <f>VLOOKUP(B35,Вед_аморт!$X$5:$X$932,1,FALSE)</f>
        <v>СЕА-10500013002/001</v>
      </c>
    </row>
    <row r="36" spans="1:11" ht="24" x14ac:dyDescent="0.25">
      <c r="A36" s="77">
        <v>35</v>
      </c>
      <c r="B36" s="78" t="s">
        <v>257</v>
      </c>
      <c r="C36" s="78" t="s">
        <v>79</v>
      </c>
      <c r="D36" s="77">
        <v>1</v>
      </c>
      <c r="E36" s="78" t="s">
        <v>5732</v>
      </c>
      <c r="F36" s="77" t="s">
        <v>5733</v>
      </c>
      <c r="G36" s="82" t="s">
        <v>29</v>
      </c>
      <c r="H36" s="83" t="s">
        <v>5734</v>
      </c>
      <c r="I36" s="84" t="s">
        <v>5741</v>
      </c>
      <c r="J36" s="80" t="str">
        <f>VLOOKUP(B36,[1]TDSheet!$C$5:$O$932,13,FALSE)</f>
        <v>!</v>
      </c>
      <c r="K36" s="80" t="str">
        <f>VLOOKUP(B36,Вед_аморт!$X$5:$X$932,1,FALSE)</f>
        <v>СЕА-10510000357/000</v>
      </c>
    </row>
    <row r="37" spans="1:11" ht="24" x14ac:dyDescent="0.25">
      <c r="A37" s="77">
        <v>36</v>
      </c>
      <c r="B37" s="78" t="s">
        <v>432</v>
      </c>
      <c r="C37" s="78" t="s">
        <v>5748</v>
      </c>
      <c r="D37" s="77">
        <v>90</v>
      </c>
      <c r="E37" s="78" t="s">
        <v>5732</v>
      </c>
      <c r="F37" s="77" t="s">
        <v>5733</v>
      </c>
      <c r="G37" s="82" t="s">
        <v>29</v>
      </c>
      <c r="H37" s="83" t="s">
        <v>5736</v>
      </c>
      <c r="I37" s="84"/>
      <c r="J37" s="80" t="str">
        <f>VLOOKUP(B37,[1]TDSheet!$C$5:$O$932,13,FALSE)</f>
        <v>!</v>
      </c>
      <c r="K37" s="80" t="str">
        <f>VLOOKUP(B37,Вед_аморт!$X$5:$X$932,1,FALSE)</f>
        <v>СЕА-10610000304/000</v>
      </c>
    </row>
    <row r="38" spans="1:11" ht="24" x14ac:dyDescent="0.25">
      <c r="A38" s="77">
        <v>37</v>
      </c>
      <c r="B38" s="78" t="s">
        <v>49</v>
      </c>
      <c r="C38" s="78" t="s">
        <v>5749</v>
      </c>
      <c r="D38" s="77">
        <v>10</v>
      </c>
      <c r="E38" s="78" t="s">
        <v>5732</v>
      </c>
      <c r="F38" s="77" t="s">
        <v>5733</v>
      </c>
      <c r="G38" s="82" t="s">
        <v>29</v>
      </c>
      <c r="H38" s="83" t="s">
        <v>5736</v>
      </c>
      <c r="I38" s="84"/>
      <c r="J38" s="80" t="str">
        <f>VLOOKUP(B38,[1]TDSheet!$C$5:$O$932,13,FALSE)</f>
        <v>!</v>
      </c>
      <c r="K38" s="80" t="str">
        <f>VLOOKUP(B38,Вед_аморт!$X$5:$X$932,1,FALSE)</f>
        <v>СЕА-10610000300/000</v>
      </c>
    </row>
    <row r="39" spans="1:11" ht="24" x14ac:dyDescent="0.25">
      <c r="A39" s="77">
        <v>38</v>
      </c>
      <c r="B39" s="78" t="s">
        <v>48</v>
      </c>
      <c r="C39" s="78" t="s">
        <v>5749</v>
      </c>
      <c r="D39" s="77">
        <v>10</v>
      </c>
      <c r="E39" s="78" t="s">
        <v>5732</v>
      </c>
      <c r="F39" s="77" t="s">
        <v>5733</v>
      </c>
      <c r="G39" s="82" t="s">
        <v>29</v>
      </c>
      <c r="H39" s="83" t="s">
        <v>5736</v>
      </c>
      <c r="I39" s="84"/>
      <c r="J39" s="80" t="str">
        <f>VLOOKUP(B39,[1]TDSheet!$C$5:$O$932,13,FALSE)</f>
        <v>!</v>
      </c>
      <c r="K39" s="80" t="str">
        <f>VLOOKUP(B39,Вед_аморт!$X$5:$X$932,1,FALSE)</f>
        <v>СЕА-10610000301/000</v>
      </c>
    </row>
    <row r="40" spans="1:11" ht="24" x14ac:dyDescent="0.25">
      <c r="A40" s="77">
        <v>39</v>
      </c>
      <c r="B40" s="78" t="s">
        <v>423</v>
      </c>
      <c r="C40" s="78" t="s">
        <v>5750</v>
      </c>
      <c r="D40" s="81">
        <v>2183600.79</v>
      </c>
      <c r="E40" s="78" t="s">
        <v>5732</v>
      </c>
      <c r="F40" s="77" t="s">
        <v>5733</v>
      </c>
      <c r="G40" s="82" t="s">
        <v>29</v>
      </c>
      <c r="H40" s="83" t="s">
        <v>5751</v>
      </c>
      <c r="I40" s="84"/>
      <c r="J40" s="80" t="str">
        <f>VLOOKUP(B40,[1]TDSheet!$C$5:$O$932,13,FALSE)</f>
        <v>!</v>
      </c>
      <c r="K40" s="80" t="str">
        <f>VLOOKUP(B40,Вед_аморт!$X$5:$X$932,1,FALSE)</f>
        <v>СЕА-10310000163/000</v>
      </c>
    </row>
    <row r="41" spans="1:11" ht="24" x14ac:dyDescent="0.25">
      <c r="A41" s="77">
        <v>40</v>
      </c>
      <c r="B41" s="78" t="s">
        <v>265</v>
      </c>
      <c r="C41" s="78" t="s">
        <v>87</v>
      </c>
      <c r="D41" s="77">
        <v>20.010000000000002</v>
      </c>
      <c r="E41" s="78" t="s">
        <v>5732</v>
      </c>
      <c r="F41" s="77" t="s">
        <v>5733</v>
      </c>
      <c r="G41" s="82" t="s">
        <v>29</v>
      </c>
      <c r="H41" s="83" t="s">
        <v>5734</v>
      </c>
      <c r="I41" s="84" t="s">
        <v>5741</v>
      </c>
      <c r="J41" s="80" t="str">
        <f>VLOOKUP(B41,[1]TDSheet!$C$5:$O$932,13,FALSE)</f>
        <v>!</v>
      </c>
      <c r="K41" s="80" t="str">
        <f>VLOOKUP(B41,Вед_аморт!$X$5:$X$932,1,FALSE)</f>
        <v>СЕА-10500007535/002</v>
      </c>
    </row>
    <row r="42" spans="1:11" ht="24" x14ac:dyDescent="0.25">
      <c r="A42" s="77">
        <v>41</v>
      </c>
      <c r="B42" s="78" t="s">
        <v>425</v>
      </c>
      <c r="C42" s="78" t="s">
        <v>5752</v>
      </c>
      <c r="D42" s="81">
        <v>21953.85</v>
      </c>
      <c r="E42" s="78" t="s">
        <v>5732</v>
      </c>
      <c r="F42" s="77" t="s">
        <v>5733</v>
      </c>
      <c r="G42" s="82" t="s">
        <v>29</v>
      </c>
      <c r="H42" s="83" t="s">
        <v>5738</v>
      </c>
      <c r="I42" s="84"/>
      <c r="J42" s="80" t="str">
        <f>VLOOKUP(B42,[1]TDSheet!$C$5:$O$932,13,FALSE)</f>
        <v>!</v>
      </c>
      <c r="K42" s="80" t="str">
        <f>VLOOKUP(B42,Вед_аморт!$X$5:$X$932,1,FALSE)</f>
        <v>СЕА-10310000166/000</v>
      </c>
    </row>
    <row r="43" spans="1:11" ht="24" x14ac:dyDescent="0.25">
      <c r="A43" s="77">
        <v>42</v>
      </c>
      <c r="B43" s="78" t="s">
        <v>37</v>
      </c>
      <c r="C43" s="78" t="s">
        <v>51</v>
      </c>
      <c r="D43" s="77">
        <v>10</v>
      </c>
      <c r="E43" s="78" t="s">
        <v>5732</v>
      </c>
      <c r="F43" s="77" t="s">
        <v>5733</v>
      </c>
      <c r="G43" s="82" t="s">
        <v>29</v>
      </c>
      <c r="H43" s="83" t="s">
        <v>5736</v>
      </c>
      <c r="I43" s="84"/>
      <c r="J43" s="80" t="str">
        <f>VLOOKUP(B43,[1]TDSheet!$C$5:$O$932,13,FALSE)</f>
        <v>!</v>
      </c>
      <c r="K43" s="80" t="str">
        <f>VLOOKUP(B43,Вед_аморт!$X$5:$X$932,1,FALSE)</f>
        <v>СЕА-10410000527/000</v>
      </c>
    </row>
    <row r="44" spans="1:11" ht="24" x14ac:dyDescent="0.25">
      <c r="A44" s="77">
        <v>43</v>
      </c>
      <c r="B44" s="78" t="s">
        <v>426</v>
      </c>
      <c r="C44" s="78" t="s">
        <v>5753</v>
      </c>
      <c r="D44" s="81">
        <v>3410.26</v>
      </c>
      <c r="E44" s="78" t="s">
        <v>5732</v>
      </c>
      <c r="F44" s="77" t="s">
        <v>5733</v>
      </c>
      <c r="G44" s="82" t="s">
        <v>29</v>
      </c>
      <c r="H44" s="83" t="s">
        <v>5738</v>
      </c>
      <c r="I44" s="84"/>
      <c r="J44" s="80" t="str">
        <f>VLOOKUP(B44,[1]TDSheet!$C$5:$O$932,13,FALSE)</f>
        <v>!</v>
      </c>
      <c r="K44" s="80" t="str">
        <f>VLOOKUP(B44,Вед_аморт!$X$5:$X$932,1,FALSE)</f>
        <v>СЕА-10310000170/000</v>
      </c>
    </row>
    <row r="45" spans="1:11" ht="24" x14ac:dyDescent="0.25">
      <c r="A45" s="77">
        <v>44</v>
      </c>
      <c r="B45" s="78" t="s">
        <v>427</v>
      </c>
      <c r="C45" s="78" t="s">
        <v>5753</v>
      </c>
      <c r="D45" s="81">
        <v>3410.26</v>
      </c>
      <c r="E45" s="78" t="s">
        <v>5732</v>
      </c>
      <c r="F45" s="77" t="s">
        <v>5733</v>
      </c>
      <c r="G45" s="82" t="s">
        <v>29</v>
      </c>
      <c r="H45" s="83" t="s">
        <v>5738</v>
      </c>
      <c r="I45" s="84"/>
      <c r="J45" s="80" t="str">
        <f>VLOOKUP(B45,[1]TDSheet!$C$5:$O$932,13,FALSE)</f>
        <v>!</v>
      </c>
      <c r="K45" s="80" t="str">
        <f>VLOOKUP(B45,Вед_аморт!$X$5:$X$932,1,FALSE)</f>
        <v>СЕА-10310000171/000</v>
      </c>
    </row>
    <row r="46" spans="1:11" ht="24" x14ac:dyDescent="0.25">
      <c r="A46" s="77">
        <v>45</v>
      </c>
      <c r="B46" s="78" t="s">
        <v>428</v>
      </c>
      <c r="C46" s="78" t="s">
        <v>5753</v>
      </c>
      <c r="D46" s="81">
        <v>3410.26</v>
      </c>
      <c r="E46" s="78" t="s">
        <v>5732</v>
      </c>
      <c r="F46" s="77" t="s">
        <v>5733</v>
      </c>
      <c r="G46" s="82" t="s">
        <v>29</v>
      </c>
      <c r="H46" s="83" t="s">
        <v>5738</v>
      </c>
      <c r="I46" s="84"/>
      <c r="J46" s="80" t="str">
        <f>VLOOKUP(B46,[1]TDSheet!$C$5:$O$932,13,FALSE)</f>
        <v>!</v>
      </c>
      <c r="K46" s="80" t="str">
        <f>VLOOKUP(B46,Вед_аморт!$X$5:$X$932,1,FALSE)</f>
        <v>СЕА-10310000172/000</v>
      </c>
    </row>
    <row r="47" spans="1:11" ht="24" x14ac:dyDescent="0.25">
      <c r="A47" s="77">
        <v>46</v>
      </c>
      <c r="B47" s="78" t="s">
        <v>430</v>
      </c>
      <c r="C47" s="78" t="s">
        <v>5753</v>
      </c>
      <c r="D47" s="81">
        <v>3410.26</v>
      </c>
      <c r="E47" s="78" t="s">
        <v>5732</v>
      </c>
      <c r="F47" s="77" t="s">
        <v>5733</v>
      </c>
      <c r="G47" s="82" t="s">
        <v>29</v>
      </c>
      <c r="H47" s="83" t="s">
        <v>5738</v>
      </c>
      <c r="I47" s="84"/>
      <c r="J47" s="80" t="str">
        <f>VLOOKUP(B47,[1]TDSheet!$C$5:$O$932,13,FALSE)</f>
        <v>!</v>
      </c>
      <c r="K47" s="80" t="str">
        <f>VLOOKUP(B47,Вед_аморт!$X$5:$X$932,1,FALSE)</f>
        <v>СЕА-10310000168/000</v>
      </c>
    </row>
    <row r="48" spans="1:11" ht="24" x14ac:dyDescent="0.25">
      <c r="A48" s="77">
        <v>47</v>
      </c>
      <c r="B48" s="78" t="s">
        <v>431</v>
      </c>
      <c r="C48" s="78" t="s">
        <v>5753</v>
      </c>
      <c r="D48" s="81">
        <v>3410.26</v>
      </c>
      <c r="E48" s="78" t="s">
        <v>5732</v>
      </c>
      <c r="F48" s="77" t="s">
        <v>5733</v>
      </c>
      <c r="G48" s="82" t="s">
        <v>29</v>
      </c>
      <c r="H48" s="83" t="s">
        <v>5738</v>
      </c>
      <c r="I48" s="84"/>
      <c r="J48" s="80" t="str">
        <f>VLOOKUP(B48,[1]TDSheet!$C$5:$O$932,13,FALSE)</f>
        <v>!</v>
      </c>
      <c r="K48" s="80" t="str">
        <f>VLOOKUP(B48,Вед_аморт!$X$5:$X$932,1,FALSE)</f>
        <v>СЕА-10310000169/000</v>
      </c>
    </row>
    <row r="49" spans="1:11" ht="24" x14ac:dyDescent="0.25">
      <c r="A49" s="77">
        <v>48</v>
      </c>
      <c r="B49" s="78" t="s">
        <v>41</v>
      </c>
      <c r="C49" s="78" t="s">
        <v>53</v>
      </c>
      <c r="D49" s="77">
        <v>10</v>
      </c>
      <c r="E49" s="78" t="s">
        <v>5732</v>
      </c>
      <c r="F49" s="77" t="s">
        <v>5733</v>
      </c>
      <c r="G49" s="82" t="s">
        <v>29</v>
      </c>
      <c r="H49" s="83" t="s">
        <v>5736</v>
      </c>
      <c r="I49" s="84"/>
      <c r="J49" s="80" t="str">
        <f>VLOOKUP(B49,[1]TDSheet!$C$5:$O$932,13,FALSE)</f>
        <v>!</v>
      </c>
      <c r="K49" s="80" t="str">
        <f>VLOOKUP(B49,Вед_аморт!$X$5:$X$932,1,FALSE)</f>
        <v>СЕА-10600000091/000</v>
      </c>
    </row>
    <row r="50" spans="1:11" ht="24" x14ac:dyDescent="0.25">
      <c r="A50" s="77">
        <v>49</v>
      </c>
      <c r="B50" s="78" t="s">
        <v>50</v>
      </c>
      <c r="C50" s="78" t="s">
        <v>5754</v>
      </c>
      <c r="D50" s="77">
        <v>30</v>
      </c>
      <c r="E50" s="78" t="s">
        <v>5732</v>
      </c>
      <c r="F50" s="77" t="s">
        <v>5733</v>
      </c>
      <c r="G50" s="82" t="s">
        <v>29</v>
      </c>
      <c r="H50" s="83" t="s">
        <v>5736</v>
      </c>
      <c r="I50" s="84"/>
      <c r="J50" s="80" t="str">
        <f>VLOOKUP(B50,[1]TDSheet!$C$5:$O$932,13,FALSE)</f>
        <v>!</v>
      </c>
      <c r="K50" s="80" t="str">
        <f>VLOOKUP(B50,Вед_аморт!$X$5:$X$932,1,FALSE)</f>
        <v>СЕА-10610000445/000</v>
      </c>
    </row>
    <row r="51" spans="1:11" ht="24" x14ac:dyDescent="0.25">
      <c r="A51" s="77">
        <v>50</v>
      </c>
      <c r="B51" s="78" t="s">
        <v>47</v>
      </c>
      <c r="C51" s="78" t="s">
        <v>5754</v>
      </c>
      <c r="D51" s="77">
        <v>30</v>
      </c>
      <c r="E51" s="78" t="s">
        <v>5732</v>
      </c>
      <c r="F51" s="77" t="s">
        <v>5733</v>
      </c>
      <c r="G51" s="82" t="s">
        <v>29</v>
      </c>
      <c r="H51" s="83" t="s">
        <v>5736</v>
      </c>
      <c r="I51" s="84"/>
      <c r="J51" s="80" t="str">
        <f>VLOOKUP(B51,[1]TDSheet!$C$5:$O$932,13,FALSE)</f>
        <v>!</v>
      </c>
      <c r="K51" s="80" t="str">
        <f>VLOOKUP(B51,Вед_аморт!$X$5:$X$932,1,FALSE)</f>
        <v>СЕА-10610000440/000</v>
      </c>
    </row>
    <row r="52" spans="1:11" ht="24" x14ac:dyDescent="0.25">
      <c r="A52" s="77">
        <v>51</v>
      </c>
      <c r="B52" s="78" t="s">
        <v>252</v>
      </c>
      <c r="C52" s="78" t="s">
        <v>74</v>
      </c>
      <c r="D52" s="77">
        <v>1</v>
      </c>
      <c r="E52" s="78" t="s">
        <v>5732</v>
      </c>
      <c r="F52" s="77" t="s">
        <v>5733</v>
      </c>
      <c r="G52" s="82" t="s">
        <v>29</v>
      </c>
      <c r="H52" s="83" t="s">
        <v>5734</v>
      </c>
      <c r="I52" s="84" t="s">
        <v>5741</v>
      </c>
      <c r="J52" s="80" t="str">
        <f>VLOOKUP(B52,[1]TDSheet!$C$5:$O$932,13,FALSE)</f>
        <v>!</v>
      </c>
      <c r="K52" s="80" t="str">
        <f>VLOOKUP(B52,Вед_аморт!$X$5:$X$932,1,FALSE)</f>
        <v>СЕА-10500000001/001</v>
      </c>
    </row>
    <row r="53" spans="1:11" ht="24" x14ac:dyDescent="0.25">
      <c r="A53" s="77">
        <v>52</v>
      </c>
      <c r="B53" s="78" t="s">
        <v>251</v>
      </c>
      <c r="C53" s="78" t="s">
        <v>73</v>
      </c>
      <c r="D53" s="77">
        <v>1</v>
      </c>
      <c r="E53" s="78" t="s">
        <v>5755</v>
      </c>
      <c r="F53" s="77" t="s">
        <v>5733</v>
      </c>
      <c r="G53" s="82" t="s">
        <v>29</v>
      </c>
      <c r="H53" s="83" t="s">
        <v>5734</v>
      </c>
      <c r="I53" s="84" t="s">
        <v>5741</v>
      </c>
      <c r="J53" s="80" t="str">
        <f>VLOOKUP(B53,[1]TDSheet!$C$5:$O$932,13,FALSE)</f>
        <v>!</v>
      </c>
      <c r="K53" s="80" t="str">
        <f>VLOOKUP(B53,Вед_аморт!$X$5:$X$932,1,FALSE)</f>
        <v>СЕА-10500000002/001</v>
      </c>
    </row>
    <row r="54" spans="1:11" ht="24" x14ac:dyDescent="0.25">
      <c r="A54" s="77">
        <v>53</v>
      </c>
      <c r="B54" s="78" t="s">
        <v>261</v>
      </c>
      <c r="C54" s="78" t="s">
        <v>83</v>
      </c>
      <c r="D54" s="77">
        <v>1</v>
      </c>
      <c r="E54" s="78" t="s">
        <v>5732</v>
      </c>
      <c r="F54" s="77" t="s">
        <v>5733</v>
      </c>
      <c r="G54" s="82" t="s">
        <v>29</v>
      </c>
      <c r="H54" s="83" t="s">
        <v>5734</v>
      </c>
      <c r="I54" s="84" t="s">
        <v>5741</v>
      </c>
      <c r="J54" s="80" t="str">
        <f>VLOOKUP(B54,[1]TDSheet!$C$5:$O$932,13,FALSE)</f>
        <v>!</v>
      </c>
      <c r="K54" s="80" t="str">
        <f>VLOOKUP(B54,Вед_аморт!$X$5:$X$932,1,FALSE)</f>
        <v>СЕА-10500000001/002</v>
      </c>
    </row>
    <row r="55" spans="1:11" ht="24" x14ac:dyDescent="0.25">
      <c r="A55" s="77">
        <v>54</v>
      </c>
      <c r="B55" s="78" t="s">
        <v>262</v>
      </c>
      <c r="C55" s="78" t="s">
        <v>84</v>
      </c>
      <c r="D55" s="77">
        <v>1</v>
      </c>
      <c r="E55" s="78" t="s">
        <v>5732</v>
      </c>
      <c r="F55" s="77" t="s">
        <v>5733</v>
      </c>
      <c r="G55" s="82" t="s">
        <v>29</v>
      </c>
      <c r="H55" s="83" t="s">
        <v>5734</v>
      </c>
      <c r="I55" s="84" t="s">
        <v>5741</v>
      </c>
      <c r="J55" s="80" t="str">
        <f>VLOOKUP(B55,[1]TDSheet!$C$5:$O$932,13,FALSE)</f>
        <v>!</v>
      </c>
      <c r="K55" s="80" t="str">
        <f>VLOOKUP(B55,Вед_аморт!$X$5:$X$932,1,FALSE)</f>
        <v>СЕА-10500000002/002</v>
      </c>
    </row>
    <row r="56" spans="1:11" ht="24" x14ac:dyDescent="0.25">
      <c r="A56" s="77">
        <v>55</v>
      </c>
      <c r="B56" s="78" t="s">
        <v>45</v>
      </c>
      <c r="C56" s="78" t="s">
        <v>54</v>
      </c>
      <c r="D56" s="77">
        <v>20</v>
      </c>
      <c r="E56" s="78" t="s">
        <v>5732</v>
      </c>
      <c r="F56" s="77" t="s">
        <v>5733</v>
      </c>
      <c r="G56" s="82" t="s">
        <v>29</v>
      </c>
      <c r="H56" s="83" t="s">
        <v>5736</v>
      </c>
      <c r="I56" s="84"/>
      <c r="J56" s="80" t="str">
        <f>VLOOKUP(B56,[1]TDSheet!$C$5:$O$932,13,FALSE)</f>
        <v>!</v>
      </c>
      <c r="K56" s="80" t="str">
        <f>VLOOKUP(B56,Вед_аморт!$X$5:$X$932,1,FALSE)</f>
        <v>СЕА-10600000139/000</v>
      </c>
    </row>
    <row r="57" spans="1:11" ht="24" x14ac:dyDescent="0.25">
      <c r="A57" s="77">
        <v>56</v>
      </c>
      <c r="B57" s="78" t="s">
        <v>44</v>
      </c>
      <c r="C57" s="78" t="s">
        <v>54</v>
      </c>
      <c r="D57" s="77">
        <v>20</v>
      </c>
      <c r="E57" s="78" t="s">
        <v>5732</v>
      </c>
      <c r="F57" s="77" t="s">
        <v>5733</v>
      </c>
      <c r="G57" s="82" t="s">
        <v>29</v>
      </c>
      <c r="H57" s="83" t="s">
        <v>5736</v>
      </c>
      <c r="I57" s="84"/>
      <c r="J57" s="80" t="str">
        <f>VLOOKUP(B57,[1]TDSheet!$C$5:$O$932,13,FALSE)</f>
        <v>!</v>
      </c>
      <c r="K57" s="80" t="str">
        <f>VLOOKUP(B57,Вед_аморт!$X$5:$X$932,1,FALSE)</f>
        <v>СЕА-10600000140/000</v>
      </c>
    </row>
    <row r="58" spans="1:11" ht="24" x14ac:dyDescent="0.25">
      <c r="A58" s="77">
        <v>57</v>
      </c>
      <c r="B58" s="78" t="s">
        <v>43</v>
      </c>
      <c r="C58" s="78" t="s">
        <v>54</v>
      </c>
      <c r="D58" s="77">
        <v>20</v>
      </c>
      <c r="E58" s="78" t="s">
        <v>5732</v>
      </c>
      <c r="F58" s="77" t="s">
        <v>5733</v>
      </c>
      <c r="G58" s="82" t="s">
        <v>29</v>
      </c>
      <c r="H58" s="83" t="s">
        <v>5736</v>
      </c>
      <c r="I58" s="84"/>
      <c r="J58" s="80" t="str">
        <f>VLOOKUP(B58,[1]TDSheet!$C$5:$O$932,13,FALSE)</f>
        <v>!</v>
      </c>
      <c r="K58" s="80" t="str">
        <f>VLOOKUP(B58,Вед_аморт!$X$5:$X$932,1,FALSE)</f>
        <v>СЕА-10600000141/000</v>
      </c>
    </row>
    <row r="59" spans="1:11" ht="24" x14ac:dyDescent="0.25">
      <c r="A59" s="77">
        <v>58</v>
      </c>
      <c r="B59" s="78" t="s">
        <v>42</v>
      </c>
      <c r="C59" s="78" t="s">
        <v>54</v>
      </c>
      <c r="D59" s="77">
        <v>20</v>
      </c>
      <c r="E59" s="78" t="s">
        <v>5732</v>
      </c>
      <c r="F59" s="77" t="s">
        <v>5733</v>
      </c>
      <c r="G59" s="82" t="s">
        <v>29</v>
      </c>
      <c r="H59" s="83" t="s">
        <v>5736</v>
      </c>
      <c r="I59" s="84"/>
      <c r="J59" s="80" t="str">
        <f>VLOOKUP(B59,[1]TDSheet!$C$5:$O$932,13,FALSE)</f>
        <v>!</v>
      </c>
      <c r="K59" s="80" t="str">
        <f>VLOOKUP(B59,Вед_аморт!$X$5:$X$932,1,FALSE)</f>
        <v>СЕА-10600000142/000</v>
      </c>
    </row>
    <row r="60" spans="1:11" ht="24" x14ac:dyDescent="0.25">
      <c r="A60" s="77">
        <v>1</v>
      </c>
      <c r="B60" s="78" t="s">
        <v>274</v>
      </c>
      <c r="C60" s="78" t="s">
        <v>96</v>
      </c>
      <c r="D60" s="77">
        <v>25742.13</v>
      </c>
      <c r="E60" s="78" t="s">
        <v>5732</v>
      </c>
      <c r="F60" s="77" t="s">
        <v>5733</v>
      </c>
      <c r="G60" s="82" t="s">
        <v>433</v>
      </c>
      <c r="H60" s="83" t="s">
        <v>5734</v>
      </c>
      <c r="I60" s="84" t="s">
        <v>5741</v>
      </c>
      <c r="J60" s="80" t="str">
        <f>VLOOKUP(B60,[1]TDSheet!$C$5:$O$932,13,FALSE)</f>
        <v>!</v>
      </c>
      <c r="K60" s="80" t="str">
        <f>VLOOKUP(B60,Вед_аморт!$X$5:$X$932,1,FALSE)</f>
        <v>ТЦ5-10500100447/000</v>
      </c>
    </row>
    <row r="61" spans="1:11" ht="24" x14ac:dyDescent="0.25">
      <c r="A61" s="77">
        <v>2</v>
      </c>
      <c r="B61" s="78" t="s">
        <v>276</v>
      </c>
      <c r="C61" s="78" t="s">
        <v>98</v>
      </c>
      <c r="D61" s="77">
        <v>1</v>
      </c>
      <c r="E61" s="78" t="s">
        <v>5732</v>
      </c>
      <c r="F61" s="77" t="s">
        <v>5733</v>
      </c>
      <c r="G61" s="82" t="s">
        <v>433</v>
      </c>
      <c r="H61" s="83" t="s">
        <v>5734</v>
      </c>
      <c r="I61" s="84" t="s">
        <v>5741</v>
      </c>
      <c r="J61" s="80" t="str">
        <f>VLOOKUP(B61,[1]TDSheet!$C$5:$O$932,13,FALSE)</f>
        <v>!</v>
      </c>
      <c r="K61" s="80" t="str">
        <f>VLOOKUP(B61,Вед_аморт!$X$5:$X$932,1,FALSE)</f>
        <v>ТЦ5-10500100415/001</v>
      </c>
    </row>
    <row r="62" spans="1:11" ht="24" x14ac:dyDescent="0.25">
      <c r="A62" s="77">
        <v>3</v>
      </c>
      <c r="B62" s="78" t="s">
        <v>275</v>
      </c>
      <c r="C62" s="78" t="s">
        <v>97</v>
      </c>
      <c r="D62" s="77">
        <v>1</v>
      </c>
      <c r="E62" s="78" t="s">
        <v>5732</v>
      </c>
      <c r="F62" s="77" t="s">
        <v>5733</v>
      </c>
      <c r="G62" s="82" t="s">
        <v>433</v>
      </c>
      <c r="H62" s="83" t="s">
        <v>5734</v>
      </c>
      <c r="I62" s="84" t="s">
        <v>5741</v>
      </c>
      <c r="J62" s="80" t="str">
        <f>VLOOKUP(B62,[1]TDSheet!$C$5:$O$932,13,FALSE)</f>
        <v>!</v>
      </c>
      <c r="K62" s="80" t="str">
        <f>VLOOKUP(B62,Вед_аморт!$X$5:$X$932,1,FALSE)</f>
        <v>ТЦ5-10500100416/000</v>
      </c>
    </row>
    <row r="63" spans="1:11" ht="24" x14ac:dyDescent="0.25">
      <c r="A63" s="77">
        <v>4</v>
      </c>
      <c r="B63" s="78" t="s">
        <v>278</v>
      </c>
      <c r="C63" s="78" t="s">
        <v>100</v>
      </c>
      <c r="D63" s="77">
        <v>1</v>
      </c>
      <c r="E63" s="78" t="s">
        <v>5732</v>
      </c>
      <c r="F63" s="77" t="s">
        <v>5733</v>
      </c>
      <c r="G63" s="82" t="s">
        <v>433</v>
      </c>
      <c r="H63" s="83" t="s">
        <v>5734</v>
      </c>
      <c r="I63" s="84" t="s">
        <v>5741</v>
      </c>
      <c r="J63" s="80" t="str">
        <f>VLOOKUP(B63,[1]TDSheet!$C$5:$O$932,13,FALSE)</f>
        <v>!</v>
      </c>
      <c r="K63" s="80" t="str">
        <f>VLOOKUP(B63,Вед_аморт!$X$5:$X$932,1,FALSE)</f>
        <v>ТЦ5-10500100411/000</v>
      </c>
    </row>
    <row r="64" spans="1:11" ht="24" x14ac:dyDescent="0.25">
      <c r="A64" s="77">
        <v>5</v>
      </c>
      <c r="B64" s="78" t="s">
        <v>279</v>
      </c>
      <c r="C64" s="78" t="s">
        <v>101</v>
      </c>
      <c r="D64" s="77">
        <v>1</v>
      </c>
      <c r="E64" s="78" t="s">
        <v>5732</v>
      </c>
      <c r="F64" s="77" t="s">
        <v>5733</v>
      </c>
      <c r="G64" s="82" t="s">
        <v>433</v>
      </c>
      <c r="H64" s="83" t="s">
        <v>5734</v>
      </c>
      <c r="I64" s="84" t="s">
        <v>5741</v>
      </c>
      <c r="J64" s="80" t="str">
        <f>VLOOKUP(B64,[1]TDSheet!$C$5:$O$932,13,FALSE)</f>
        <v>!</v>
      </c>
      <c r="K64" s="80" t="str">
        <f>VLOOKUP(B64,Вед_аморт!$X$5:$X$932,1,FALSE)</f>
        <v>ТЦ5-10500050014/000</v>
      </c>
    </row>
    <row r="65" spans="1:11" ht="24" x14ac:dyDescent="0.25">
      <c r="A65" s="77">
        <v>6</v>
      </c>
      <c r="B65" s="78" t="s">
        <v>277</v>
      </c>
      <c r="C65" s="78" t="s">
        <v>99</v>
      </c>
      <c r="D65" s="77">
        <v>72758.09</v>
      </c>
      <c r="E65" s="78" t="s">
        <v>5732</v>
      </c>
      <c r="F65" s="77" t="s">
        <v>5733</v>
      </c>
      <c r="G65" s="82" t="s">
        <v>433</v>
      </c>
      <c r="H65" s="83" t="s">
        <v>5734</v>
      </c>
      <c r="I65" s="84" t="s">
        <v>5741</v>
      </c>
      <c r="J65" s="80" t="str">
        <f>VLOOKUP(B65,[1]TDSheet!$C$5:$O$932,13,FALSE)</f>
        <v>!</v>
      </c>
      <c r="K65" s="80" t="str">
        <f>VLOOKUP(B65,Вед_аморт!$X$5:$X$932,1,FALSE)</f>
        <v>ТЦ5-10500100412/001</v>
      </c>
    </row>
    <row r="66" spans="1:11" ht="24" x14ac:dyDescent="0.25">
      <c r="A66" s="77">
        <v>7</v>
      </c>
      <c r="B66" s="78" t="s">
        <v>273</v>
      </c>
      <c r="C66" s="78" t="s">
        <v>95</v>
      </c>
      <c r="D66" s="77">
        <v>490</v>
      </c>
      <c r="E66" s="78" t="s">
        <v>5732</v>
      </c>
      <c r="F66" s="77" t="s">
        <v>5733</v>
      </c>
      <c r="G66" s="82" t="s">
        <v>433</v>
      </c>
      <c r="H66" s="83" t="s">
        <v>5734</v>
      </c>
      <c r="I66" s="84" t="s">
        <v>5741</v>
      </c>
      <c r="J66" s="80" t="str">
        <f>VLOOKUP(B66,[1]TDSheet!$C$5:$O$932,13,FALSE)</f>
        <v>!</v>
      </c>
      <c r="K66" s="80" t="str">
        <f>VLOOKUP(B66,Вед_аморт!$X$5:$X$932,1,FALSE)</f>
        <v>ТЦ5-10500100412/002</v>
      </c>
    </row>
    <row r="67" spans="1:11" ht="36" x14ac:dyDescent="0.25">
      <c r="A67" s="77">
        <v>8</v>
      </c>
      <c r="B67" s="78" t="s">
        <v>272</v>
      </c>
      <c r="C67" s="78" t="s">
        <v>94</v>
      </c>
      <c r="D67" s="77">
        <v>1</v>
      </c>
      <c r="E67" s="78" t="s">
        <v>5732</v>
      </c>
      <c r="F67" s="77" t="s">
        <v>5733</v>
      </c>
      <c r="G67" s="82" t="s">
        <v>433</v>
      </c>
      <c r="H67" s="83" t="s">
        <v>5734</v>
      </c>
      <c r="I67" s="84" t="s">
        <v>5741</v>
      </c>
      <c r="J67" s="80" t="str">
        <f>VLOOKUP(B67,[1]TDSheet!$C$5:$O$932,13,FALSE)</f>
        <v>!</v>
      </c>
      <c r="K67" s="80" t="str">
        <f>VLOOKUP(B67,Вед_аморт!$X$5:$X$932,1,FALSE)</f>
        <v>ТЦ5-10500100415/002</v>
      </c>
    </row>
    <row r="68" spans="1:11" ht="24" x14ac:dyDescent="0.25">
      <c r="A68" s="77">
        <v>1</v>
      </c>
      <c r="B68" s="78" t="s">
        <v>280</v>
      </c>
      <c r="C68" s="85" t="s">
        <v>102</v>
      </c>
      <c r="D68" s="77">
        <v>1</v>
      </c>
      <c r="E68" s="78" t="s">
        <v>5732</v>
      </c>
      <c r="F68" s="77" t="s">
        <v>5733</v>
      </c>
      <c r="G68" s="82" t="s">
        <v>434</v>
      </c>
      <c r="H68" s="83" t="s">
        <v>5734</v>
      </c>
      <c r="I68" s="84" t="s">
        <v>5741</v>
      </c>
      <c r="J68" s="80" t="str">
        <f>VLOOKUP(B68,[1]TDSheet!$C$5:$O$932,13,FALSE)</f>
        <v>!</v>
      </c>
      <c r="K68" s="80" t="str">
        <f>VLOOKUP(B68,Вед_аморт!$X$5:$X$932,1,FALSE)</f>
        <v>ТМ -10500008109/033</v>
      </c>
    </row>
    <row r="69" spans="1:11" ht="24" x14ac:dyDescent="0.25">
      <c r="A69" s="77">
        <v>2</v>
      </c>
      <c r="B69" s="78" t="s">
        <v>283</v>
      </c>
      <c r="C69" s="85" t="s">
        <v>105</v>
      </c>
      <c r="D69" s="77">
        <v>1</v>
      </c>
      <c r="E69" s="78" t="s">
        <v>5732</v>
      </c>
      <c r="F69" s="77" t="s">
        <v>5733</v>
      </c>
      <c r="G69" s="82" t="s">
        <v>434</v>
      </c>
      <c r="H69" s="83" t="s">
        <v>5734</v>
      </c>
      <c r="I69" s="84" t="s">
        <v>5741</v>
      </c>
      <c r="J69" s="80" t="str">
        <f>VLOOKUP(B69,[1]TDSheet!$C$5:$O$932,13,FALSE)</f>
        <v>!</v>
      </c>
      <c r="K69" s="80" t="str">
        <f>VLOOKUP(B69,Вед_аморт!$X$5:$X$932,1,FALSE)</f>
        <v>СЕА-10500007606/000</v>
      </c>
    </row>
    <row r="70" spans="1:11" ht="24" x14ac:dyDescent="0.25">
      <c r="A70" s="77">
        <v>3</v>
      </c>
      <c r="B70" s="78" t="s">
        <v>284</v>
      </c>
      <c r="C70" s="85" t="s">
        <v>106</v>
      </c>
      <c r="D70" s="77">
        <v>1</v>
      </c>
      <c r="E70" s="78" t="s">
        <v>5732</v>
      </c>
      <c r="F70" s="77" t="s">
        <v>5733</v>
      </c>
      <c r="G70" s="82" t="s">
        <v>434</v>
      </c>
      <c r="H70" s="83" t="s">
        <v>5734</v>
      </c>
      <c r="I70" s="84" t="s">
        <v>5741</v>
      </c>
      <c r="J70" s="80" t="str">
        <f>VLOOKUP(B70,[1]TDSheet!$C$5:$O$932,13,FALSE)</f>
        <v>!</v>
      </c>
      <c r="K70" s="80" t="str">
        <f>VLOOKUP(B70,Вед_аморт!$X$5:$X$932,1,FALSE)</f>
        <v>СЕА-10500007607/000</v>
      </c>
    </row>
    <row r="71" spans="1:11" ht="24" x14ac:dyDescent="0.25">
      <c r="A71" s="77">
        <v>4</v>
      </c>
      <c r="B71" s="78" t="s">
        <v>281</v>
      </c>
      <c r="C71" s="85" t="s">
        <v>103</v>
      </c>
      <c r="D71" s="77">
        <v>1</v>
      </c>
      <c r="E71" s="78" t="s">
        <v>5732</v>
      </c>
      <c r="F71" s="77" t="s">
        <v>5733</v>
      </c>
      <c r="G71" s="82" t="s">
        <v>434</v>
      </c>
      <c r="H71" s="83" t="s">
        <v>5734</v>
      </c>
      <c r="I71" s="84" t="s">
        <v>5741</v>
      </c>
      <c r="J71" s="80" t="str">
        <f>VLOOKUP(B71,[1]TDSheet!$C$5:$O$932,13,FALSE)</f>
        <v>!</v>
      </c>
      <c r="K71" s="80" t="str">
        <f>VLOOKUP(B71,Вед_аморт!$X$5:$X$932,1,FALSE)</f>
        <v>ТМ -10500008118/000</v>
      </c>
    </row>
    <row r="72" spans="1:11" ht="24" x14ac:dyDescent="0.25">
      <c r="A72" s="77">
        <v>5</v>
      </c>
      <c r="B72" s="78" t="s">
        <v>287</v>
      </c>
      <c r="C72" s="85" t="s">
        <v>109</v>
      </c>
      <c r="D72" s="77">
        <v>1</v>
      </c>
      <c r="E72" s="78" t="s">
        <v>5732</v>
      </c>
      <c r="F72" s="77" t="s">
        <v>5733</v>
      </c>
      <c r="G72" s="82" t="s">
        <v>434</v>
      </c>
      <c r="H72" s="83" t="s">
        <v>5734</v>
      </c>
      <c r="I72" s="84" t="s">
        <v>5741</v>
      </c>
      <c r="J72" s="80" t="str">
        <f>VLOOKUP(B72,[1]TDSheet!$C$5:$O$932,13,FALSE)</f>
        <v>!</v>
      </c>
      <c r="K72" s="80" t="str">
        <f>VLOOKUP(B72,Вед_аморт!$X$5:$X$932,1,FALSE)</f>
        <v>СЕА-10510000601/000</v>
      </c>
    </row>
    <row r="73" spans="1:11" ht="24" x14ac:dyDescent="0.25">
      <c r="A73" s="77">
        <v>6</v>
      </c>
      <c r="B73" s="78" t="s">
        <v>285</v>
      </c>
      <c r="C73" s="85" t="s">
        <v>107</v>
      </c>
      <c r="D73" s="77">
        <v>1</v>
      </c>
      <c r="E73" s="78" t="s">
        <v>5732</v>
      </c>
      <c r="F73" s="77" t="s">
        <v>5733</v>
      </c>
      <c r="G73" s="82" t="s">
        <v>434</v>
      </c>
      <c r="H73" s="83" t="s">
        <v>5734</v>
      </c>
      <c r="I73" s="84" t="s">
        <v>5741</v>
      </c>
      <c r="J73" s="80" t="str">
        <f>VLOOKUP(B73,[1]TDSheet!$C$5:$O$932,13,FALSE)</f>
        <v>!</v>
      </c>
      <c r="K73" s="80" t="str">
        <f>VLOOKUP(B73,Вед_аморт!$X$5:$X$932,1,FALSE)</f>
        <v>СЕА-10500007552/000</v>
      </c>
    </row>
    <row r="74" spans="1:11" ht="24" x14ac:dyDescent="0.25">
      <c r="A74" s="77">
        <v>7</v>
      </c>
      <c r="B74" s="78" t="s">
        <v>282</v>
      </c>
      <c r="C74" s="85" t="s">
        <v>104</v>
      </c>
      <c r="D74" s="77">
        <v>1</v>
      </c>
      <c r="E74" s="78" t="s">
        <v>5732</v>
      </c>
      <c r="F74" s="77" t="s">
        <v>5733</v>
      </c>
      <c r="G74" s="82" t="s">
        <v>434</v>
      </c>
      <c r="H74" s="83" t="s">
        <v>5734</v>
      </c>
      <c r="I74" s="84" t="s">
        <v>5741</v>
      </c>
      <c r="J74" s="80" t="str">
        <f>VLOOKUP(B74,[1]TDSheet!$C$5:$O$932,13,FALSE)</f>
        <v>!</v>
      </c>
      <c r="K74" s="80" t="str">
        <f>VLOOKUP(B74,Вед_аморт!$X$5:$X$932,1,FALSE)</f>
        <v>ЗЕ -10500001029/000</v>
      </c>
    </row>
    <row r="75" spans="1:11" ht="24" x14ac:dyDescent="0.25">
      <c r="A75" s="77">
        <v>8</v>
      </c>
      <c r="B75" s="78" t="s">
        <v>288</v>
      </c>
      <c r="C75" s="85" t="s">
        <v>110</v>
      </c>
      <c r="D75" s="77">
        <v>1</v>
      </c>
      <c r="E75" s="78" t="s">
        <v>5732</v>
      </c>
      <c r="F75" s="77" t="s">
        <v>5733</v>
      </c>
      <c r="G75" s="82" t="s">
        <v>434</v>
      </c>
      <c r="H75" s="83" t="s">
        <v>5734</v>
      </c>
      <c r="I75" s="84" t="s">
        <v>5741</v>
      </c>
      <c r="J75" s="80" t="str">
        <f>VLOOKUP(B75,[1]TDSheet!$C$5:$O$932,13,FALSE)</f>
        <v>!</v>
      </c>
      <c r="K75" s="80" t="str">
        <f>VLOOKUP(B75,Вед_аморт!$X$5:$X$932,1,FALSE)</f>
        <v>СЕА-10500000070/000</v>
      </c>
    </row>
    <row r="76" spans="1:11" ht="24" x14ac:dyDescent="0.25">
      <c r="A76" s="77">
        <v>9</v>
      </c>
      <c r="B76" s="78" t="s">
        <v>286</v>
      </c>
      <c r="C76" s="85" t="s">
        <v>108</v>
      </c>
      <c r="D76" s="77">
        <v>1</v>
      </c>
      <c r="E76" s="78" t="s">
        <v>5732</v>
      </c>
      <c r="F76" s="77" t="s">
        <v>5733</v>
      </c>
      <c r="G76" s="82" t="s">
        <v>434</v>
      </c>
      <c r="H76" s="83" t="s">
        <v>5734</v>
      </c>
      <c r="I76" s="84" t="s">
        <v>5741</v>
      </c>
      <c r="J76" s="80" t="str">
        <f>VLOOKUP(B76,[1]TDSheet!$C$5:$O$932,13,FALSE)</f>
        <v>!</v>
      </c>
      <c r="K76" s="80" t="str">
        <f>VLOOKUP(B76,Вед_аморт!$X$5:$X$932,1,FALSE)</f>
        <v>СЕА-10500007530/000</v>
      </c>
    </row>
    <row r="77" spans="1:11" x14ac:dyDescent="0.25">
      <c r="A77" s="77">
        <v>1</v>
      </c>
      <c r="B77" s="78" t="s">
        <v>352</v>
      </c>
      <c r="C77" s="78" t="s">
        <v>174</v>
      </c>
      <c r="D77" s="77">
        <v>1</v>
      </c>
      <c r="E77" s="78" t="s">
        <v>5732</v>
      </c>
      <c r="F77" s="77" t="s">
        <v>5733</v>
      </c>
      <c r="G77" s="82" t="s">
        <v>436</v>
      </c>
      <c r="H77" s="83" t="s">
        <v>5734</v>
      </c>
      <c r="I77" s="84" t="s">
        <v>5735</v>
      </c>
      <c r="J77" s="80" t="str">
        <f>VLOOKUP(B77,[1]TDSheet!$C$5:$O$932,13,FALSE)</f>
        <v>!</v>
      </c>
      <c r="K77" s="80" t="str">
        <f>VLOOKUP(B77,Вед_аморт!$X$5:$X$932,1,FALSE)</f>
        <v>ЗЕ -10500000662/000</v>
      </c>
    </row>
    <row r="78" spans="1:11" x14ac:dyDescent="0.25">
      <c r="A78" s="77">
        <v>2</v>
      </c>
      <c r="B78" s="78" t="s">
        <v>422</v>
      </c>
      <c r="C78" s="78" t="s">
        <v>238</v>
      </c>
      <c r="D78" s="77">
        <v>1</v>
      </c>
      <c r="E78" s="78" t="s">
        <v>5732</v>
      </c>
      <c r="F78" s="77" t="s">
        <v>5733</v>
      </c>
      <c r="G78" s="82" t="s">
        <v>436</v>
      </c>
      <c r="H78" s="83" t="s">
        <v>5734</v>
      </c>
      <c r="I78" s="84" t="s">
        <v>5735</v>
      </c>
      <c r="J78" s="80" t="str">
        <f>VLOOKUP(B78,[1]TDSheet!$C$5:$O$932,13,FALSE)</f>
        <v>!</v>
      </c>
      <c r="K78" s="80" t="str">
        <f>VLOOKUP(B78,Вед_аморт!$X$5:$X$932,1,FALSE)</f>
        <v>СЕА-10400101091/000</v>
      </c>
    </row>
    <row r="79" spans="1:11" ht="24" x14ac:dyDescent="0.25">
      <c r="A79" s="77">
        <v>3</v>
      </c>
      <c r="B79" s="78" t="s">
        <v>351</v>
      </c>
      <c r="C79" s="78" t="s">
        <v>173</v>
      </c>
      <c r="D79" s="77">
        <v>1</v>
      </c>
      <c r="E79" s="78" t="s">
        <v>5732</v>
      </c>
      <c r="F79" s="77" t="s">
        <v>5733</v>
      </c>
      <c r="G79" s="82" t="s">
        <v>436</v>
      </c>
      <c r="H79" s="83" t="s">
        <v>5734</v>
      </c>
      <c r="I79" s="84" t="s">
        <v>5735</v>
      </c>
      <c r="J79" s="80" t="str">
        <f>VLOOKUP(B79,[1]TDSheet!$C$5:$O$932,13,FALSE)</f>
        <v>!</v>
      </c>
      <c r="K79" s="80" t="str">
        <f>VLOOKUP(B79,Вед_аморт!$X$5:$X$932,1,FALSE)</f>
        <v>ЗЕ -10500000913/000</v>
      </c>
    </row>
    <row r="80" spans="1:11" x14ac:dyDescent="0.25">
      <c r="A80" s="77">
        <v>4</v>
      </c>
      <c r="B80" s="78" t="s">
        <v>353</v>
      </c>
      <c r="C80" s="78" t="s">
        <v>175</v>
      </c>
      <c r="D80" s="81">
        <v>30315.87</v>
      </c>
      <c r="E80" s="78" t="s">
        <v>5732</v>
      </c>
      <c r="F80" s="77" t="s">
        <v>5733</v>
      </c>
      <c r="G80" s="82" t="s">
        <v>436</v>
      </c>
      <c r="H80" s="83" t="s">
        <v>5734</v>
      </c>
      <c r="I80" s="84" t="s">
        <v>5735</v>
      </c>
      <c r="J80" s="80" t="str">
        <f>VLOOKUP(B80,[1]TDSheet!$C$5:$O$932,13,FALSE)</f>
        <v>!</v>
      </c>
      <c r="K80" s="80" t="str">
        <f>VLOOKUP(B80,Вед_аморт!$X$5:$X$932,1,FALSE)</f>
        <v>ЗЕ -10500001094/000</v>
      </c>
    </row>
    <row r="81" spans="1:11" x14ac:dyDescent="0.25">
      <c r="A81" s="77">
        <v>5</v>
      </c>
      <c r="B81" s="78" t="s">
        <v>354</v>
      </c>
      <c r="C81" s="78" t="s">
        <v>5756</v>
      </c>
      <c r="D81" s="77">
        <v>1</v>
      </c>
      <c r="E81" s="78" t="s">
        <v>5732</v>
      </c>
      <c r="F81" s="77" t="s">
        <v>5733</v>
      </c>
      <c r="G81" s="82" t="s">
        <v>436</v>
      </c>
      <c r="H81" s="83" t="s">
        <v>5734</v>
      </c>
      <c r="I81" s="84" t="s">
        <v>5735</v>
      </c>
      <c r="J81" s="80" t="str">
        <f>VLOOKUP(B81,[1]TDSheet!$C$5:$O$932,13,FALSE)</f>
        <v>!</v>
      </c>
      <c r="K81" s="80" t="str">
        <f>VLOOKUP(B81,Вед_аморт!$X$5:$X$932,1,FALSE)</f>
        <v>ЗЕ -10500001089/000</v>
      </c>
    </row>
    <row r="82" spans="1:11" x14ac:dyDescent="0.25">
      <c r="A82" s="77">
        <v>6</v>
      </c>
      <c r="B82" s="78" t="s">
        <v>355</v>
      </c>
      <c r="C82" s="78" t="s">
        <v>177</v>
      </c>
      <c r="D82" s="81">
        <v>31731.85</v>
      </c>
      <c r="E82" s="78" t="s">
        <v>5732</v>
      </c>
      <c r="F82" s="77" t="s">
        <v>5733</v>
      </c>
      <c r="G82" s="82" t="s">
        <v>436</v>
      </c>
      <c r="H82" s="83" t="s">
        <v>5734</v>
      </c>
      <c r="I82" s="84" t="s">
        <v>5735</v>
      </c>
      <c r="J82" s="80" t="str">
        <f>VLOOKUP(B82,[1]TDSheet!$C$5:$O$932,13,FALSE)</f>
        <v>!</v>
      </c>
      <c r="K82" s="80" t="str">
        <f>VLOOKUP(B82,Вед_аморт!$X$5:$X$932,1,FALSE)</f>
        <v>ЗЕ -10500001088/000</v>
      </c>
    </row>
    <row r="83" spans="1:11" x14ac:dyDescent="0.25">
      <c r="A83" s="77">
        <v>7</v>
      </c>
      <c r="B83" s="78" t="s">
        <v>350</v>
      </c>
      <c r="C83" s="78" t="s">
        <v>172</v>
      </c>
      <c r="D83" s="77">
        <v>1</v>
      </c>
      <c r="E83" s="78" t="s">
        <v>5732</v>
      </c>
      <c r="F83" s="77" t="s">
        <v>5733</v>
      </c>
      <c r="G83" s="82" t="s">
        <v>436</v>
      </c>
      <c r="H83" s="83" t="s">
        <v>5734</v>
      </c>
      <c r="I83" s="84" t="s">
        <v>5741</v>
      </c>
      <c r="J83" s="80" t="str">
        <f>VLOOKUP(B83,[1]TDSheet!$C$5:$O$932,13,FALSE)</f>
        <v>!</v>
      </c>
      <c r="K83" s="80" t="str">
        <f>VLOOKUP(B83,Вед_аморт!$X$5:$X$932,1,FALSE)</f>
        <v>ЗЕ -10500001176/000</v>
      </c>
    </row>
    <row r="84" spans="1:11" ht="24" x14ac:dyDescent="0.25">
      <c r="A84" s="77">
        <v>1</v>
      </c>
      <c r="B84" s="78" t="s">
        <v>336</v>
      </c>
      <c r="C84" s="78" t="s">
        <v>158</v>
      </c>
      <c r="D84" s="77">
        <v>1</v>
      </c>
      <c r="E84" s="78" t="s">
        <v>5732</v>
      </c>
      <c r="F84" s="77" t="s">
        <v>5733</v>
      </c>
      <c r="G84" s="82" t="s">
        <v>435</v>
      </c>
      <c r="H84" s="83" t="s">
        <v>5734</v>
      </c>
      <c r="I84" s="84" t="s">
        <v>5741</v>
      </c>
      <c r="J84" s="80" t="str">
        <f>VLOOKUP(B84,[1]TDSheet!$C$5:$O$932,13,FALSE)</f>
        <v>!</v>
      </c>
      <c r="K84" s="80" t="str">
        <f>VLOOKUP(B84,Вед_аморт!$X$5:$X$932,1,FALSE)</f>
        <v>ТЦ6-10500003086/001</v>
      </c>
    </row>
    <row r="85" spans="1:11" x14ac:dyDescent="0.25">
      <c r="A85" s="77">
        <v>2</v>
      </c>
      <c r="B85" s="78" t="s">
        <v>335</v>
      </c>
      <c r="C85" s="78" t="s">
        <v>157</v>
      </c>
      <c r="D85" s="77">
        <v>1</v>
      </c>
      <c r="E85" s="78" t="s">
        <v>5732</v>
      </c>
      <c r="F85" s="77" t="s">
        <v>5733</v>
      </c>
      <c r="G85" s="82" t="s">
        <v>435</v>
      </c>
      <c r="H85" s="83" t="s">
        <v>5734</v>
      </c>
      <c r="I85" s="84" t="s">
        <v>5741</v>
      </c>
      <c r="J85" s="80" t="str">
        <f>VLOOKUP(B85,[1]TDSheet!$C$5:$O$932,13,FALSE)</f>
        <v>!</v>
      </c>
      <c r="K85" s="80" t="str">
        <f>VLOOKUP(B85,Вед_аморт!$X$5:$X$932,1,FALSE)</f>
        <v>ТЦ6-10500003090/000</v>
      </c>
    </row>
    <row r="86" spans="1:11" x14ac:dyDescent="0.25">
      <c r="A86" s="77">
        <v>3</v>
      </c>
      <c r="B86" s="78" t="s">
        <v>334</v>
      </c>
      <c r="C86" s="78" t="s">
        <v>156</v>
      </c>
      <c r="D86" s="77">
        <v>1</v>
      </c>
      <c r="E86" s="78" t="s">
        <v>5732</v>
      </c>
      <c r="F86" s="77" t="s">
        <v>5733</v>
      </c>
      <c r="G86" s="82" t="s">
        <v>435</v>
      </c>
      <c r="H86" s="83" t="s">
        <v>5734</v>
      </c>
      <c r="I86" s="84" t="s">
        <v>5741</v>
      </c>
      <c r="J86" s="80" t="str">
        <f>VLOOKUP(B86,[1]TDSheet!$C$5:$O$932,13,FALSE)</f>
        <v>!</v>
      </c>
      <c r="K86" s="80" t="str">
        <f>VLOOKUP(B86,Вед_аморт!$X$5:$X$932,1,FALSE)</f>
        <v>ТЦ6-10500003089/000</v>
      </c>
    </row>
    <row r="87" spans="1:11" ht="24" x14ac:dyDescent="0.25">
      <c r="A87" s="77">
        <v>4</v>
      </c>
      <c r="B87" s="78" t="s">
        <v>337</v>
      </c>
      <c r="C87" s="78" t="s">
        <v>159</v>
      </c>
      <c r="D87" s="77">
        <v>1</v>
      </c>
      <c r="E87" s="78" t="s">
        <v>5732</v>
      </c>
      <c r="F87" s="77" t="s">
        <v>5733</v>
      </c>
      <c r="G87" s="82" t="s">
        <v>435</v>
      </c>
      <c r="H87" s="83" t="s">
        <v>5734</v>
      </c>
      <c r="I87" s="84" t="s">
        <v>5741</v>
      </c>
      <c r="J87" s="80" t="str">
        <f>VLOOKUP(B87,[1]TDSheet!$C$5:$O$932,13,FALSE)</f>
        <v>!</v>
      </c>
      <c r="K87" s="80" t="str">
        <f>VLOOKUP(B87,Вед_аморт!$X$5:$X$932,1,FALSE)</f>
        <v>ТЦ6-10500003086/002</v>
      </c>
    </row>
    <row r="88" spans="1:11" x14ac:dyDescent="0.25">
      <c r="A88" s="77">
        <v>1</v>
      </c>
      <c r="B88" s="78" t="s">
        <v>347</v>
      </c>
      <c r="C88" s="85" t="s">
        <v>169</v>
      </c>
      <c r="D88" s="77">
        <v>1</v>
      </c>
      <c r="E88" s="78" t="s">
        <v>5732</v>
      </c>
      <c r="F88" s="77" t="s">
        <v>5733</v>
      </c>
      <c r="G88" s="82" t="s">
        <v>435</v>
      </c>
      <c r="H88" s="83" t="s">
        <v>5734</v>
      </c>
      <c r="I88" s="84" t="s">
        <v>5741</v>
      </c>
      <c r="J88" s="80" t="str">
        <f>VLOOKUP(B88,[1]TDSheet!$C$5:$O$932,13,FALSE)</f>
        <v>!</v>
      </c>
      <c r="K88" s="80" t="str">
        <f>VLOOKUP(B88,Вед_аморт!$X$5:$X$932,1,FALSE)</f>
        <v>СЕА-10500007538/002</v>
      </c>
    </row>
    <row r="89" spans="1:11" x14ac:dyDescent="0.25">
      <c r="A89" s="77">
        <v>2</v>
      </c>
      <c r="B89" s="78" t="s">
        <v>346</v>
      </c>
      <c r="C89" s="85" t="s">
        <v>168</v>
      </c>
      <c r="D89" s="77">
        <v>1</v>
      </c>
      <c r="E89" s="78" t="s">
        <v>5732</v>
      </c>
      <c r="F89" s="77" t="s">
        <v>5733</v>
      </c>
      <c r="G89" s="82" t="s">
        <v>435</v>
      </c>
      <c r="H89" s="83" t="s">
        <v>5734</v>
      </c>
      <c r="I89" s="84" t="s">
        <v>5741</v>
      </c>
      <c r="J89" s="80" t="str">
        <f>VLOOKUP(B89,[1]TDSheet!$C$5:$O$932,13,FALSE)</f>
        <v>!</v>
      </c>
      <c r="K89" s="80" t="str">
        <f>VLOOKUP(B89,Вед_аморт!$X$5:$X$932,1,FALSE)</f>
        <v>СЕА-10500806904/002</v>
      </c>
    </row>
    <row r="90" spans="1:11" x14ac:dyDescent="0.25">
      <c r="A90" s="77">
        <v>3</v>
      </c>
      <c r="B90" s="78" t="s">
        <v>315</v>
      </c>
      <c r="C90" s="85" t="s">
        <v>137</v>
      </c>
      <c r="D90" s="77">
        <v>1</v>
      </c>
      <c r="E90" s="78" t="s">
        <v>5732</v>
      </c>
      <c r="F90" s="77" t="s">
        <v>5733</v>
      </c>
      <c r="G90" s="82" t="s">
        <v>435</v>
      </c>
      <c r="H90" s="83" t="s">
        <v>5734</v>
      </c>
      <c r="I90" s="84" t="s">
        <v>5741</v>
      </c>
      <c r="J90" s="80" t="str">
        <f>VLOOKUP(B90,[1]TDSheet!$C$5:$O$932,13,FALSE)</f>
        <v>!</v>
      </c>
      <c r="K90" s="80" t="str">
        <f>VLOOKUP(B90,Вед_аморт!$X$5:$X$932,1,FALSE)</f>
        <v>СЕА-10500806911/002</v>
      </c>
    </row>
    <row r="91" spans="1:11" x14ac:dyDescent="0.25">
      <c r="A91" s="77">
        <v>4</v>
      </c>
      <c r="B91" s="78" t="s">
        <v>316</v>
      </c>
      <c r="C91" s="85" t="s">
        <v>138</v>
      </c>
      <c r="D91" s="77">
        <v>1</v>
      </c>
      <c r="E91" s="78" t="s">
        <v>5732</v>
      </c>
      <c r="F91" s="77" t="s">
        <v>5733</v>
      </c>
      <c r="G91" s="82" t="s">
        <v>435</v>
      </c>
      <c r="H91" s="83" t="s">
        <v>5734</v>
      </c>
      <c r="I91" s="84" t="s">
        <v>5741</v>
      </c>
      <c r="J91" s="80" t="str">
        <f>VLOOKUP(B91,[1]TDSheet!$C$5:$O$932,13,FALSE)</f>
        <v>!</v>
      </c>
      <c r="K91" s="80" t="str">
        <f>VLOOKUP(B91,Вед_аморт!$X$5:$X$932,1,FALSE)</f>
        <v>СЕА-10500806921/002</v>
      </c>
    </row>
    <row r="92" spans="1:11" x14ac:dyDescent="0.25">
      <c r="A92" s="77">
        <v>5</v>
      </c>
      <c r="B92" s="78" t="s">
        <v>313</v>
      </c>
      <c r="C92" s="85" t="s">
        <v>135</v>
      </c>
      <c r="D92" s="77">
        <v>1</v>
      </c>
      <c r="E92" s="78" t="s">
        <v>5732</v>
      </c>
      <c r="F92" s="77" t="s">
        <v>5733</v>
      </c>
      <c r="G92" s="82" t="s">
        <v>435</v>
      </c>
      <c r="H92" s="83" t="s">
        <v>5734</v>
      </c>
      <c r="I92" s="84" t="s">
        <v>5741</v>
      </c>
      <c r="J92" s="80" t="str">
        <f>VLOOKUP(B92,[1]TDSheet!$C$5:$O$932,13,FALSE)</f>
        <v>!</v>
      </c>
      <c r="K92" s="80" t="str">
        <f>VLOOKUP(B92,Вед_аморт!$X$5:$X$932,1,FALSE)</f>
        <v>СЕА-10500007546/002</v>
      </c>
    </row>
    <row r="93" spans="1:11" x14ac:dyDescent="0.25">
      <c r="A93" s="77">
        <v>6</v>
      </c>
      <c r="B93" s="78" t="s">
        <v>312</v>
      </c>
      <c r="C93" s="85" t="s">
        <v>134</v>
      </c>
      <c r="D93" s="77">
        <v>1</v>
      </c>
      <c r="E93" s="78" t="s">
        <v>5732</v>
      </c>
      <c r="F93" s="77" t="s">
        <v>5733</v>
      </c>
      <c r="G93" s="82" t="s">
        <v>435</v>
      </c>
      <c r="H93" s="83" t="s">
        <v>5734</v>
      </c>
      <c r="I93" s="84" t="s">
        <v>5741</v>
      </c>
      <c r="J93" s="80" t="str">
        <f>VLOOKUP(B93,[1]TDSheet!$C$5:$O$932,13,FALSE)</f>
        <v>!</v>
      </c>
      <c r="K93" s="80" t="str">
        <f>VLOOKUP(B93,Вед_аморт!$X$5:$X$932,1,FALSE)</f>
        <v>СЕА-10500007539/002</v>
      </c>
    </row>
    <row r="94" spans="1:11" x14ac:dyDescent="0.25">
      <c r="A94" s="77">
        <v>7</v>
      </c>
      <c r="B94" s="78" t="s">
        <v>314</v>
      </c>
      <c r="C94" s="85" t="s">
        <v>136</v>
      </c>
      <c r="D94" s="77">
        <v>1</v>
      </c>
      <c r="E94" s="78" t="s">
        <v>5732</v>
      </c>
      <c r="F94" s="77" t="s">
        <v>5733</v>
      </c>
      <c r="G94" s="82" t="s">
        <v>435</v>
      </c>
      <c r="H94" s="83" t="s">
        <v>5734</v>
      </c>
      <c r="I94" s="84" t="s">
        <v>5741</v>
      </c>
      <c r="J94" s="80" t="str">
        <f>VLOOKUP(B94,[1]TDSheet!$C$5:$O$932,13,FALSE)</f>
        <v>!</v>
      </c>
      <c r="K94" s="80" t="str">
        <f>VLOOKUP(B94,Вед_аморт!$X$5:$X$932,1,FALSE)</f>
        <v>СЕА-10500009628/002</v>
      </c>
    </row>
    <row r="95" spans="1:11" x14ac:dyDescent="0.25">
      <c r="A95" s="77">
        <v>8</v>
      </c>
      <c r="B95" s="78" t="s">
        <v>311</v>
      </c>
      <c r="C95" s="85" t="s">
        <v>133</v>
      </c>
      <c r="D95" s="77">
        <v>1</v>
      </c>
      <c r="E95" s="78" t="s">
        <v>5732</v>
      </c>
      <c r="F95" s="77" t="s">
        <v>5733</v>
      </c>
      <c r="G95" s="82" t="s">
        <v>435</v>
      </c>
      <c r="H95" s="83" t="s">
        <v>5734</v>
      </c>
      <c r="I95" s="84" t="s">
        <v>5741</v>
      </c>
      <c r="J95" s="80" t="str">
        <f>VLOOKUP(B95,[1]TDSheet!$C$5:$O$932,13,FALSE)</f>
        <v>!</v>
      </c>
      <c r="K95" s="80" t="str">
        <f>VLOOKUP(B95,Вед_аморт!$X$5:$X$932,1,FALSE)</f>
        <v>СЕА-10500007550/002</v>
      </c>
    </row>
    <row r="96" spans="1:11" x14ac:dyDescent="0.25">
      <c r="A96" s="77">
        <v>9</v>
      </c>
      <c r="B96" s="78" t="s">
        <v>345</v>
      </c>
      <c r="C96" s="85" t="s">
        <v>167</v>
      </c>
      <c r="D96" s="77">
        <v>133.38</v>
      </c>
      <c r="E96" s="78" t="s">
        <v>5732</v>
      </c>
      <c r="F96" s="77" t="s">
        <v>5733</v>
      </c>
      <c r="G96" s="82" t="s">
        <v>435</v>
      </c>
      <c r="H96" s="83" t="s">
        <v>5734</v>
      </c>
      <c r="I96" s="84" t="s">
        <v>5741</v>
      </c>
      <c r="J96" s="80" t="str">
        <f>VLOOKUP(B96,[1]TDSheet!$C$5:$O$932,13,FALSE)</f>
        <v>!</v>
      </c>
      <c r="K96" s="80" t="str">
        <f>VLOOKUP(B96,Вед_аморт!$X$5:$X$932,1,FALSE)</f>
        <v>СЕА-10500000071/002</v>
      </c>
    </row>
    <row r="97" spans="1:11" x14ac:dyDescent="0.25">
      <c r="A97" s="77">
        <v>10</v>
      </c>
      <c r="B97" s="78" t="s">
        <v>344</v>
      </c>
      <c r="C97" s="85" t="s">
        <v>166</v>
      </c>
      <c r="D97" s="77">
        <v>140.05000000000001</v>
      </c>
      <c r="E97" s="78" t="s">
        <v>5732</v>
      </c>
      <c r="F97" s="77" t="s">
        <v>5733</v>
      </c>
      <c r="G97" s="82" t="s">
        <v>435</v>
      </c>
      <c r="H97" s="83" t="s">
        <v>5734</v>
      </c>
      <c r="I97" s="84" t="s">
        <v>5741</v>
      </c>
      <c r="J97" s="80" t="str">
        <f>VLOOKUP(B97,[1]TDSheet!$C$5:$O$932,13,FALSE)</f>
        <v>!</v>
      </c>
      <c r="K97" s="80" t="str">
        <f>VLOOKUP(B97,Вед_аморт!$X$5:$X$932,1,FALSE)</f>
        <v>СЕА-10500000072/002</v>
      </c>
    </row>
    <row r="98" spans="1:11" x14ac:dyDescent="0.25">
      <c r="A98" s="77">
        <v>11</v>
      </c>
      <c r="B98" s="78" t="s">
        <v>308</v>
      </c>
      <c r="C98" s="85" t="s">
        <v>130</v>
      </c>
      <c r="D98" s="77">
        <v>1</v>
      </c>
      <c r="E98" s="78" t="s">
        <v>5732</v>
      </c>
      <c r="F98" s="77" t="s">
        <v>5733</v>
      </c>
      <c r="G98" s="82" t="s">
        <v>435</v>
      </c>
      <c r="H98" s="83" t="s">
        <v>5734</v>
      </c>
      <c r="I98" s="84" t="s">
        <v>5741</v>
      </c>
      <c r="J98" s="80" t="str">
        <f>VLOOKUP(B98,[1]TDSheet!$C$5:$O$932,13,FALSE)</f>
        <v>!</v>
      </c>
      <c r="K98" s="80" t="str">
        <f>VLOOKUP(B98,Вед_аморт!$X$5:$X$932,1,FALSE)</f>
        <v>СЕА-10500007581/000</v>
      </c>
    </row>
    <row r="99" spans="1:11" x14ac:dyDescent="0.25">
      <c r="A99" s="77">
        <v>12</v>
      </c>
      <c r="B99" s="78" t="s">
        <v>317</v>
      </c>
      <c r="C99" s="85" t="s">
        <v>139</v>
      </c>
      <c r="D99" s="77">
        <v>1</v>
      </c>
      <c r="E99" s="78" t="s">
        <v>5732</v>
      </c>
      <c r="F99" s="77" t="s">
        <v>5733</v>
      </c>
      <c r="G99" s="82" t="s">
        <v>435</v>
      </c>
      <c r="H99" s="83" t="s">
        <v>5734</v>
      </c>
      <c r="I99" s="84" t="s">
        <v>5741</v>
      </c>
      <c r="J99" s="80" t="str">
        <f>VLOOKUP(B99,[1]TDSheet!$C$5:$O$932,13,FALSE)</f>
        <v>!</v>
      </c>
      <c r="K99" s="80" t="str">
        <f>VLOOKUP(B99,Вед_аморт!$X$5:$X$932,1,FALSE)</f>
        <v>СЕА-10500007553/000</v>
      </c>
    </row>
    <row r="100" spans="1:11" x14ac:dyDescent="0.25">
      <c r="A100" s="77">
        <v>13</v>
      </c>
      <c r="B100" s="78" t="s">
        <v>327</v>
      </c>
      <c r="C100" s="85" t="s">
        <v>149</v>
      </c>
      <c r="D100" s="77">
        <v>1</v>
      </c>
      <c r="E100" s="78" t="s">
        <v>5732</v>
      </c>
      <c r="F100" s="77" t="s">
        <v>5733</v>
      </c>
      <c r="G100" s="82" t="s">
        <v>435</v>
      </c>
      <c r="H100" s="83" t="s">
        <v>5734</v>
      </c>
      <c r="I100" s="84" t="s">
        <v>5741</v>
      </c>
      <c r="J100" s="80" t="str">
        <f>VLOOKUP(B100,[1]TDSheet!$C$5:$O$932,13,FALSE)</f>
        <v>!</v>
      </c>
      <c r="K100" s="80" t="str">
        <f>VLOOKUP(B100,Вед_аморт!$X$5:$X$932,1,FALSE)</f>
        <v>СЕА-10500011014/000</v>
      </c>
    </row>
    <row r="101" spans="1:11" x14ac:dyDescent="0.25">
      <c r="A101" s="77">
        <v>14</v>
      </c>
      <c r="B101" s="78" t="s">
        <v>319</v>
      </c>
      <c r="C101" s="85" t="s">
        <v>141</v>
      </c>
      <c r="D101" s="77">
        <v>1</v>
      </c>
      <c r="E101" s="78" t="s">
        <v>5732</v>
      </c>
      <c r="F101" s="77" t="s">
        <v>5733</v>
      </c>
      <c r="G101" s="82" t="s">
        <v>435</v>
      </c>
      <c r="H101" s="83" t="s">
        <v>5734</v>
      </c>
      <c r="I101" s="84" t="s">
        <v>5741</v>
      </c>
      <c r="J101" s="80" t="str">
        <f>VLOOKUP(B101,[1]TDSheet!$C$5:$O$932,13,FALSE)</f>
        <v>!</v>
      </c>
      <c r="K101" s="80" t="str">
        <f>VLOOKUP(B101,Вед_аморт!$X$5:$X$932,1,FALSE)</f>
        <v>СЕА-10500007559/000</v>
      </c>
    </row>
    <row r="102" spans="1:11" x14ac:dyDescent="0.25">
      <c r="A102" s="77">
        <v>15</v>
      </c>
      <c r="B102" s="78" t="s">
        <v>320</v>
      </c>
      <c r="C102" s="85" t="s">
        <v>142</v>
      </c>
      <c r="D102" s="77">
        <v>1</v>
      </c>
      <c r="E102" s="78" t="s">
        <v>5732</v>
      </c>
      <c r="F102" s="77" t="s">
        <v>5733</v>
      </c>
      <c r="G102" s="82" t="s">
        <v>435</v>
      </c>
      <c r="H102" s="83" t="s">
        <v>5734</v>
      </c>
      <c r="I102" s="84" t="s">
        <v>5741</v>
      </c>
      <c r="J102" s="80" t="str">
        <f>VLOOKUP(B102,[1]TDSheet!$C$5:$O$932,13,FALSE)</f>
        <v>!</v>
      </c>
      <c r="K102" s="80" t="str">
        <f>VLOOKUP(B102,Вед_аморт!$X$5:$X$932,1,FALSE)</f>
        <v>СЕА-10500007566/000</v>
      </c>
    </row>
    <row r="103" spans="1:11" x14ac:dyDescent="0.25">
      <c r="A103" s="77">
        <v>16</v>
      </c>
      <c r="B103" s="78" t="s">
        <v>318</v>
      </c>
      <c r="C103" s="85" t="s">
        <v>140</v>
      </c>
      <c r="D103" s="77">
        <v>1</v>
      </c>
      <c r="E103" s="78" t="s">
        <v>5732</v>
      </c>
      <c r="F103" s="77" t="s">
        <v>5733</v>
      </c>
      <c r="G103" s="82" t="s">
        <v>435</v>
      </c>
      <c r="H103" s="83" t="s">
        <v>5734</v>
      </c>
      <c r="I103" s="84" t="s">
        <v>5741</v>
      </c>
      <c r="J103" s="80" t="str">
        <f>VLOOKUP(B103,[1]TDSheet!$C$5:$O$932,13,FALSE)</f>
        <v>!</v>
      </c>
      <c r="K103" s="80" t="str">
        <f>VLOOKUP(B103,Вед_аморт!$X$5:$X$932,1,FALSE)</f>
        <v>СЕА-10500007526/000</v>
      </c>
    </row>
    <row r="104" spans="1:11" x14ac:dyDescent="0.25">
      <c r="A104" s="77">
        <v>17</v>
      </c>
      <c r="B104" s="78" t="s">
        <v>348</v>
      </c>
      <c r="C104" s="85" t="s">
        <v>170</v>
      </c>
      <c r="D104" s="81">
        <v>6482.33</v>
      </c>
      <c r="E104" s="78" t="s">
        <v>5732</v>
      </c>
      <c r="F104" s="77" t="s">
        <v>5733</v>
      </c>
      <c r="G104" s="82" t="s">
        <v>435</v>
      </c>
      <c r="H104" s="83" t="s">
        <v>5734</v>
      </c>
      <c r="I104" s="84" t="s">
        <v>5741</v>
      </c>
      <c r="J104" s="80" t="str">
        <f>VLOOKUP(B104,[1]TDSheet!$C$5:$O$932,13,FALSE)</f>
        <v>!</v>
      </c>
      <c r="K104" s="80" t="str">
        <f>VLOOKUP(B104,Вед_аморт!$X$5:$X$932,1,FALSE)</f>
        <v>АТ -10500007526/000</v>
      </c>
    </row>
    <row r="105" spans="1:11" x14ac:dyDescent="0.25">
      <c r="A105" s="77">
        <v>18</v>
      </c>
      <c r="B105" s="78" t="s">
        <v>296</v>
      </c>
      <c r="C105" s="85" t="s">
        <v>118</v>
      </c>
      <c r="D105" s="77">
        <v>1</v>
      </c>
      <c r="E105" s="78" t="s">
        <v>5732</v>
      </c>
      <c r="F105" s="77" t="s">
        <v>5733</v>
      </c>
      <c r="G105" s="82" t="s">
        <v>435</v>
      </c>
      <c r="H105" s="83" t="s">
        <v>5734</v>
      </c>
      <c r="I105" s="84" t="s">
        <v>5741</v>
      </c>
      <c r="J105" s="80" t="str">
        <f>VLOOKUP(B105,[1]TDSheet!$C$5:$O$932,13,FALSE)</f>
        <v>!</v>
      </c>
      <c r="K105" s="80" t="str">
        <f>VLOOKUP(B105,Вед_аморт!$X$5:$X$932,1,FALSE)</f>
        <v>СЕА-10500806904/001</v>
      </c>
    </row>
    <row r="106" spans="1:11" x14ac:dyDescent="0.25">
      <c r="A106" s="77">
        <v>19</v>
      </c>
      <c r="B106" s="78" t="s">
        <v>294</v>
      </c>
      <c r="C106" s="85" t="s">
        <v>116</v>
      </c>
      <c r="D106" s="77">
        <v>1</v>
      </c>
      <c r="E106" s="78" t="s">
        <v>5732</v>
      </c>
      <c r="F106" s="77" t="s">
        <v>5733</v>
      </c>
      <c r="G106" s="82" t="s">
        <v>435</v>
      </c>
      <c r="H106" s="83" t="s">
        <v>5734</v>
      </c>
      <c r="I106" s="84" t="s">
        <v>5741</v>
      </c>
      <c r="J106" s="80" t="str">
        <f>VLOOKUP(B106,[1]TDSheet!$C$5:$O$932,13,FALSE)</f>
        <v>!</v>
      </c>
      <c r="K106" s="80" t="str">
        <f>VLOOKUP(B106,Вед_аморт!$X$5:$X$932,1,FALSE)</f>
        <v>СЕА-10500806911/001</v>
      </c>
    </row>
    <row r="107" spans="1:11" x14ac:dyDescent="0.25">
      <c r="A107" s="77">
        <v>20</v>
      </c>
      <c r="B107" s="78" t="s">
        <v>293</v>
      </c>
      <c r="C107" s="85" t="s">
        <v>115</v>
      </c>
      <c r="D107" s="77">
        <v>1</v>
      </c>
      <c r="E107" s="78" t="s">
        <v>5732</v>
      </c>
      <c r="F107" s="77" t="s">
        <v>5733</v>
      </c>
      <c r="G107" s="82" t="s">
        <v>435</v>
      </c>
      <c r="H107" s="83" t="s">
        <v>5734</v>
      </c>
      <c r="I107" s="84" t="s">
        <v>5741</v>
      </c>
      <c r="J107" s="80" t="str">
        <f>VLOOKUP(B107,[1]TDSheet!$C$5:$O$932,13,FALSE)</f>
        <v>!</v>
      </c>
      <c r="K107" s="80" t="str">
        <f>VLOOKUP(B107,Вед_аморт!$X$5:$X$932,1,FALSE)</f>
        <v>СЕА-10500806921/001</v>
      </c>
    </row>
    <row r="108" spans="1:11" x14ac:dyDescent="0.25">
      <c r="A108" s="77">
        <v>21</v>
      </c>
      <c r="B108" s="78" t="s">
        <v>295</v>
      </c>
      <c r="C108" s="85" t="s">
        <v>117</v>
      </c>
      <c r="D108" s="77">
        <v>1</v>
      </c>
      <c r="E108" s="78" t="s">
        <v>5732</v>
      </c>
      <c r="F108" s="77" t="s">
        <v>5733</v>
      </c>
      <c r="G108" s="82" t="s">
        <v>435</v>
      </c>
      <c r="H108" s="83" t="s">
        <v>5734</v>
      </c>
      <c r="I108" s="84" t="s">
        <v>5741</v>
      </c>
      <c r="J108" s="80" t="str">
        <f>VLOOKUP(B108,[1]TDSheet!$C$5:$O$932,13,FALSE)</f>
        <v>!</v>
      </c>
      <c r="K108" s="80" t="str">
        <f>VLOOKUP(B108,Вед_аморт!$X$5:$X$932,1,FALSE)</f>
        <v>СЕА-10500806909/000</v>
      </c>
    </row>
    <row r="109" spans="1:11" x14ac:dyDescent="0.25">
      <c r="A109" s="77">
        <v>22</v>
      </c>
      <c r="B109" s="78" t="s">
        <v>305</v>
      </c>
      <c r="C109" s="85" t="s">
        <v>127</v>
      </c>
      <c r="D109" s="77">
        <v>1</v>
      </c>
      <c r="E109" s="78" t="s">
        <v>5732</v>
      </c>
      <c r="F109" s="77" t="s">
        <v>5733</v>
      </c>
      <c r="G109" s="82" t="s">
        <v>435</v>
      </c>
      <c r="H109" s="83" t="s">
        <v>5734</v>
      </c>
      <c r="I109" s="84" t="s">
        <v>5741</v>
      </c>
      <c r="J109" s="80" t="str">
        <f>VLOOKUP(B109,[1]TDSheet!$C$5:$O$932,13,FALSE)</f>
        <v>!</v>
      </c>
      <c r="K109" s="80" t="str">
        <f>VLOOKUP(B109,Вед_аморт!$X$5:$X$932,1,FALSE)</f>
        <v>СЕА-10500806906/001</v>
      </c>
    </row>
    <row r="110" spans="1:11" x14ac:dyDescent="0.25">
      <c r="A110" s="77">
        <v>23</v>
      </c>
      <c r="B110" s="78" t="s">
        <v>304</v>
      </c>
      <c r="C110" s="85" t="s">
        <v>126</v>
      </c>
      <c r="D110" s="77">
        <v>1</v>
      </c>
      <c r="E110" s="78" t="s">
        <v>5732</v>
      </c>
      <c r="F110" s="77" t="s">
        <v>5733</v>
      </c>
      <c r="G110" s="82" t="s">
        <v>435</v>
      </c>
      <c r="H110" s="83" t="s">
        <v>5734</v>
      </c>
      <c r="I110" s="84" t="s">
        <v>5741</v>
      </c>
      <c r="J110" s="80" t="str">
        <f>VLOOKUP(B110,[1]TDSheet!$C$5:$O$932,13,FALSE)</f>
        <v>!</v>
      </c>
      <c r="K110" s="80" t="str">
        <f>VLOOKUP(B110,Вед_аморт!$X$5:$X$932,1,FALSE)</f>
        <v>СЕА-10500007546/001</v>
      </c>
    </row>
    <row r="111" spans="1:11" x14ac:dyDescent="0.25">
      <c r="A111" s="77">
        <v>24</v>
      </c>
      <c r="B111" s="78" t="s">
        <v>302</v>
      </c>
      <c r="C111" s="85" t="s">
        <v>124</v>
      </c>
      <c r="D111" s="77">
        <v>1</v>
      </c>
      <c r="E111" s="78" t="s">
        <v>5732</v>
      </c>
      <c r="F111" s="77" t="s">
        <v>5733</v>
      </c>
      <c r="G111" s="82" t="s">
        <v>435</v>
      </c>
      <c r="H111" s="83" t="s">
        <v>5734</v>
      </c>
      <c r="I111" s="84" t="s">
        <v>5741</v>
      </c>
      <c r="J111" s="80" t="str">
        <f>VLOOKUP(B111,[1]TDSheet!$C$5:$O$932,13,FALSE)</f>
        <v>!</v>
      </c>
      <c r="K111" s="80" t="str">
        <f>VLOOKUP(B111,Вед_аморт!$X$5:$X$932,1,FALSE)</f>
        <v>СЕА-10500007538/001</v>
      </c>
    </row>
    <row r="112" spans="1:11" x14ac:dyDescent="0.25">
      <c r="A112" s="77">
        <v>25</v>
      </c>
      <c r="B112" s="78" t="s">
        <v>321</v>
      </c>
      <c r="C112" s="85" t="s">
        <v>143</v>
      </c>
      <c r="D112" s="81">
        <v>25275.3</v>
      </c>
      <c r="E112" s="78" t="s">
        <v>5732</v>
      </c>
      <c r="F112" s="77" t="s">
        <v>5733</v>
      </c>
      <c r="G112" s="82" t="s">
        <v>435</v>
      </c>
      <c r="H112" s="83" t="s">
        <v>5734</v>
      </c>
      <c r="I112" s="84" t="s">
        <v>5741</v>
      </c>
      <c r="J112" s="80" t="str">
        <f>VLOOKUP(B112,[1]TDSheet!$C$5:$O$932,13,FALSE)</f>
        <v>!</v>
      </c>
      <c r="K112" s="80" t="str">
        <f>VLOOKUP(B112,Вед_аморт!$X$5:$X$932,1,FALSE)</f>
        <v>СЕА-10500007571/000</v>
      </c>
    </row>
    <row r="113" spans="1:11" x14ac:dyDescent="0.25">
      <c r="A113" s="77">
        <v>26</v>
      </c>
      <c r="B113" s="78" t="s">
        <v>303</v>
      </c>
      <c r="C113" s="85" t="s">
        <v>125</v>
      </c>
      <c r="D113" s="81">
        <v>70737.03</v>
      </c>
      <c r="E113" s="78" t="s">
        <v>5732</v>
      </c>
      <c r="F113" s="77" t="s">
        <v>5733</v>
      </c>
      <c r="G113" s="82" t="s">
        <v>435</v>
      </c>
      <c r="H113" s="83" t="s">
        <v>5734</v>
      </c>
      <c r="I113" s="84" t="s">
        <v>5741</v>
      </c>
      <c r="J113" s="80" t="str">
        <f>VLOOKUP(B113,[1]TDSheet!$C$5:$O$932,13,FALSE)</f>
        <v>!</v>
      </c>
      <c r="K113" s="80" t="str">
        <f>VLOOKUP(B113,Вед_аморт!$X$5:$X$932,1,FALSE)</f>
        <v>СЕА-10500007539/001</v>
      </c>
    </row>
    <row r="114" spans="1:11" x14ac:dyDescent="0.25">
      <c r="A114" s="77">
        <v>27</v>
      </c>
      <c r="B114" s="78" t="s">
        <v>290</v>
      </c>
      <c r="C114" s="85" t="s">
        <v>112</v>
      </c>
      <c r="D114" s="77">
        <v>1</v>
      </c>
      <c r="E114" s="78" t="s">
        <v>5732</v>
      </c>
      <c r="F114" s="77" t="s">
        <v>5733</v>
      </c>
      <c r="G114" s="82" t="s">
        <v>435</v>
      </c>
      <c r="H114" s="83" t="s">
        <v>5734</v>
      </c>
      <c r="I114" s="84" t="s">
        <v>5741</v>
      </c>
      <c r="J114" s="80" t="str">
        <f>VLOOKUP(B114,[1]TDSheet!$C$5:$O$932,13,FALSE)</f>
        <v>!</v>
      </c>
      <c r="K114" s="80" t="str">
        <f>VLOOKUP(B114,Вед_аморт!$X$5:$X$932,1,FALSE)</f>
        <v>СЕА-10500009628/001</v>
      </c>
    </row>
    <row r="115" spans="1:11" x14ac:dyDescent="0.25">
      <c r="A115" s="77">
        <v>28</v>
      </c>
      <c r="B115" s="78" t="s">
        <v>291</v>
      </c>
      <c r="C115" s="85" t="s">
        <v>113</v>
      </c>
      <c r="D115" s="77">
        <v>1</v>
      </c>
      <c r="E115" s="78" t="s">
        <v>5732</v>
      </c>
      <c r="F115" s="77" t="s">
        <v>5733</v>
      </c>
      <c r="G115" s="82" t="s">
        <v>435</v>
      </c>
      <c r="H115" s="83" t="s">
        <v>5734</v>
      </c>
      <c r="I115" s="84" t="s">
        <v>5741</v>
      </c>
      <c r="J115" s="80" t="str">
        <f>VLOOKUP(B115,[1]TDSheet!$C$5:$O$932,13,FALSE)</f>
        <v>!</v>
      </c>
      <c r="K115" s="80" t="str">
        <f>VLOOKUP(B115,Вед_аморт!$X$5:$X$932,1,FALSE)</f>
        <v>СЕА-10500007550/001</v>
      </c>
    </row>
    <row r="116" spans="1:11" x14ac:dyDescent="0.25">
      <c r="A116" s="77">
        <v>29</v>
      </c>
      <c r="B116" s="78" t="s">
        <v>324</v>
      </c>
      <c r="C116" s="85" t="s">
        <v>146</v>
      </c>
      <c r="D116" s="81">
        <v>3067.71</v>
      </c>
      <c r="E116" s="78" t="s">
        <v>5732</v>
      </c>
      <c r="F116" s="77" t="s">
        <v>5733</v>
      </c>
      <c r="G116" s="82" t="s">
        <v>435</v>
      </c>
      <c r="H116" s="83" t="s">
        <v>5734</v>
      </c>
      <c r="I116" s="84" t="s">
        <v>5741</v>
      </c>
      <c r="J116" s="80" t="str">
        <f>VLOOKUP(B116,[1]TDSheet!$C$5:$O$932,13,FALSE)</f>
        <v>!</v>
      </c>
      <c r="K116" s="80" t="str">
        <f>VLOOKUP(B116,Вед_аморт!$X$5:$X$932,1,FALSE)</f>
        <v>СЕА-10500000071/003</v>
      </c>
    </row>
    <row r="117" spans="1:11" x14ac:dyDescent="0.25">
      <c r="A117" s="77">
        <v>30</v>
      </c>
      <c r="B117" s="78" t="s">
        <v>325</v>
      </c>
      <c r="C117" s="85" t="s">
        <v>147</v>
      </c>
      <c r="D117" s="81">
        <v>3261.11</v>
      </c>
      <c r="E117" s="78" t="s">
        <v>5732</v>
      </c>
      <c r="F117" s="77" t="s">
        <v>5733</v>
      </c>
      <c r="G117" s="82" t="s">
        <v>435</v>
      </c>
      <c r="H117" s="83" t="s">
        <v>5734</v>
      </c>
      <c r="I117" s="84" t="s">
        <v>5741</v>
      </c>
      <c r="J117" s="80" t="str">
        <f>VLOOKUP(B117,[1]TDSheet!$C$5:$O$932,13,FALSE)</f>
        <v>!</v>
      </c>
      <c r="K117" s="80" t="str">
        <f>VLOOKUP(B117,Вед_аморт!$X$5:$X$932,1,FALSE)</f>
        <v>СЕА-10500000072/003</v>
      </c>
    </row>
    <row r="118" spans="1:11" x14ac:dyDescent="0.25">
      <c r="A118" s="77">
        <v>31</v>
      </c>
      <c r="B118" s="78" t="s">
        <v>323</v>
      </c>
      <c r="C118" s="85" t="s">
        <v>145</v>
      </c>
      <c r="D118" s="77">
        <v>1</v>
      </c>
      <c r="E118" s="78" t="s">
        <v>5732</v>
      </c>
      <c r="F118" s="77" t="s">
        <v>5733</v>
      </c>
      <c r="G118" s="82" t="s">
        <v>435</v>
      </c>
      <c r="H118" s="83" t="s">
        <v>5734</v>
      </c>
      <c r="I118" s="84" t="s">
        <v>5741</v>
      </c>
      <c r="J118" s="80" t="str">
        <f>VLOOKUP(B118,[1]TDSheet!$C$5:$O$932,13,FALSE)</f>
        <v>!</v>
      </c>
      <c r="K118" s="80" t="str">
        <f>VLOOKUP(B118,Вед_аморт!$X$5:$X$932,1,FALSE)</f>
        <v>СЕА-10500000176/001</v>
      </c>
    </row>
    <row r="119" spans="1:11" x14ac:dyDescent="0.25">
      <c r="A119" s="77">
        <v>32</v>
      </c>
      <c r="B119" s="78" t="s">
        <v>292</v>
      </c>
      <c r="C119" s="85" t="s">
        <v>114</v>
      </c>
      <c r="D119" s="77">
        <v>1</v>
      </c>
      <c r="E119" s="78" t="s">
        <v>5732</v>
      </c>
      <c r="F119" s="77" t="s">
        <v>5733</v>
      </c>
      <c r="G119" s="82" t="s">
        <v>435</v>
      </c>
      <c r="H119" s="83" t="s">
        <v>5734</v>
      </c>
      <c r="I119" s="84" t="s">
        <v>5741</v>
      </c>
      <c r="J119" s="80" t="str">
        <f>VLOOKUP(B119,[1]TDSheet!$C$5:$O$932,13,FALSE)</f>
        <v>!</v>
      </c>
      <c r="K119" s="80" t="str">
        <f>VLOOKUP(B119,Вед_аморт!$X$5:$X$932,1,FALSE)</f>
        <v>СЕА-10500007712/001</v>
      </c>
    </row>
    <row r="120" spans="1:11" x14ac:dyDescent="0.25">
      <c r="A120" s="77">
        <v>33</v>
      </c>
      <c r="B120" s="78" t="s">
        <v>301</v>
      </c>
      <c r="C120" s="85" t="s">
        <v>123</v>
      </c>
      <c r="D120" s="77">
        <v>1</v>
      </c>
      <c r="E120" s="78" t="s">
        <v>5732</v>
      </c>
      <c r="F120" s="77" t="s">
        <v>5733</v>
      </c>
      <c r="G120" s="82" t="s">
        <v>435</v>
      </c>
      <c r="H120" s="83" t="s">
        <v>5734</v>
      </c>
      <c r="I120" s="84" t="s">
        <v>5741</v>
      </c>
      <c r="J120" s="80" t="str">
        <f>VLOOKUP(B120,[1]TDSheet!$C$5:$O$932,13,FALSE)</f>
        <v>!</v>
      </c>
      <c r="K120" s="80" t="str">
        <f>VLOOKUP(B120,Вед_аморт!$X$5:$X$932,1,FALSE)</f>
        <v>СЕА-10500000038/003</v>
      </c>
    </row>
    <row r="121" spans="1:11" x14ac:dyDescent="0.25">
      <c r="A121" s="77">
        <v>34</v>
      </c>
      <c r="B121" s="78" t="s">
        <v>330</v>
      </c>
      <c r="C121" s="85" t="s">
        <v>152</v>
      </c>
      <c r="D121" s="81">
        <v>64673.85</v>
      </c>
      <c r="E121" s="78" t="s">
        <v>5732</v>
      </c>
      <c r="F121" s="77" t="s">
        <v>5733</v>
      </c>
      <c r="G121" s="82" t="s">
        <v>435</v>
      </c>
      <c r="H121" s="83" t="s">
        <v>5734</v>
      </c>
      <c r="I121" s="84" t="s">
        <v>5741</v>
      </c>
      <c r="J121" s="80" t="str">
        <f>VLOOKUP(B121,[1]TDSheet!$C$5:$O$932,13,FALSE)</f>
        <v>!</v>
      </c>
      <c r="K121" s="80" t="str">
        <f>VLOOKUP(B121,Вед_аморт!$X$5:$X$932,1,FALSE)</f>
        <v>СЕА-10500000071/001</v>
      </c>
    </row>
    <row r="122" spans="1:11" x14ac:dyDescent="0.25">
      <c r="A122" s="77">
        <v>35</v>
      </c>
      <c r="B122" s="78" t="s">
        <v>349</v>
      </c>
      <c r="C122" s="85" t="s">
        <v>171</v>
      </c>
      <c r="D122" s="81">
        <v>52332.1</v>
      </c>
      <c r="E122" s="78" t="s">
        <v>5732</v>
      </c>
      <c r="F122" s="77" t="s">
        <v>5733</v>
      </c>
      <c r="G122" s="82" t="s">
        <v>435</v>
      </c>
      <c r="H122" s="83" t="s">
        <v>5734</v>
      </c>
      <c r="I122" s="84" t="s">
        <v>5741</v>
      </c>
      <c r="J122" s="80" t="str">
        <f>VLOOKUP(B122,[1]TDSheet!$C$5:$O$932,13,FALSE)</f>
        <v>!</v>
      </c>
      <c r="K122" s="80" t="str">
        <f>VLOOKUP(B122,Вед_аморт!$X$5:$X$932,1,FALSE)</f>
        <v>АТ -10500000071/001</v>
      </c>
    </row>
    <row r="123" spans="1:11" x14ac:dyDescent="0.25">
      <c r="A123" s="77">
        <v>36</v>
      </c>
      <c r="B123" s="78" t="s">
        <v>331</v>
      </c>
      <c r="C123" s="85" t="s">
        <v>153</v>
      </c>
      <c r="D123" s="81">
        <v>11000</v>
      </c>
      <c r="E123" s="78" t="s">
        <v>5732</v>
      </c>
      <c r="F123" s="77" t="s">
        <v>5733</v>
      </c>
      <c r="G123" s="82" t="s">
        <v>435</v>
      </c>
      <c r="H123" s="83" t="s">
        <v>5734</v>
      </c>
      <c r="I123" s="84" t="s">
        <v>5741</v>
      </c>
      <c r="J123" s="80" t="str">
        <f>VLOOKUP(B123,[1]TDSheet!$C$5:$O$932,13,FALSE)</f>
        <v>!</v>
      </c>
      <c r="K123" s="80" t="str">
        <f>VLOOKUP(B123,Вед_аморт!$X$5:$X$932,1,FALSE)</f>
        <v>СЕА-10500000072/001</v>
      </c>
    </row>
    <row r="124" spans="1:11" x14ac:dyDescent="0.25">
      <c r="A124" s="77">
        <v>37</v>
      </c>
      <c r="B124" s="78" t="s">
        <v>307</v>
      </c>
      <c r="C124" s="85" t="s">
        <v>129</v>
      </c>
      <c r="D124" s="77">
        <v>1</v>
      </c>
      <c r="E124" s="78" t="s">
        <v>5732</v>
      </c>
      <c r="F124" s="77" t="s">
        <v>5733</v>
      </c>
      <c r="G124" s="82" t="s">
        <v>435</v>
      </c>
      <c r="H124" s="83" t="s">
        <v>5734</v>
      </c>
      <c r="I124" s="84" t="s">
        <v>5741</v>
      </c>
      <c r="J124" s="80" t="str">
        <f>VLOOKUP(B124,[1]TDSheet!$C$5:$O$932,13,FALSE)</f>
        <v>!</v>
      </c>
      <c r="K124" s="80" t="str">
        <f>VLOOKUP(B124,Вед_аморт!$X$5:$X$932,1,FALSE)</f>
        <v>СЕА-10500007612/000</v>
      </c>
    </row>
    <row r="125" spans="1:11" x14ac:dyDescent="0.25">
      <c r="A125" s="77">
        <v>38</v>
      </c>
      <c r="B125" s="78" t="s">
        <v>298</v>
      </c>
      <c r="C125" s="85" t="s">
        <v>120</v>
      </c>
      <c r="D125" s="77">
        <v>1</v>
      </c>
      <c r="E125" s="78" t="s">
        <v>5732</v>
      </c>
      <c r="F125" s="77" t="s">
        <v>5733</v>
      </c>
      <c r="G125" s="82" t="s">
        <v>435</v>
      </c>
      <c r="H125" s="83" t="s">
        <v>5734</v>
      </c>
      <c r="I125" s="84" t="s">
        <v>5741</v>
      </c>
      <c r="J125" s="80" t="str">
        <f>VLOOKUP(B125,[1]TDSheet!$C$5:$O$932,13,FALSE)</f>
        <v>!</v>
      </c>
      <c r="K125" s="80" t="str">
        <f>VLOOKUP(B125,Вед_аморт!$X$5:$X$932,1,FALSE)</f>
        <v>СЕА-10500000046/000</v>
      </c>
    </row>
    <row r="126" spans="1:11" x14ac:dyDescent="0.25">
      <c r="A126" s="77">
        <v>39</v>
      </c>
      <c r="B126" s="78" t="s">
        <v>297</v>
      </c>
      <c r="C126" s="85" t="s">
        <v>119</v>
      </c>
      <c r="D126" s="77">
        <v>1</v>
      </c>
      <c r="E126" s="78" t="s">
        <v>5732</v>
      </c>
      <c r="F126" s="77" t="s">
        <v>5733</v>
      </c>
      <c r="G126" s="82" t="s">
        <v>435</v>
      </c>
      <c r="H126" s="83" t="s">
        <v>5734</v>
      </c>
      <c r="I126" s="84" t="s">
        <v>5741</v>
      </c>
      <c r="J126" s="80" t="str">
        <f>VLOOKUP(B126,[1]TDSheet!$C$5:$O$932,13,FALSE)</f>
        <v>!</v>
      </c>
      <c r="K126" s="80" t="str">
        <f>VLOOKUP(B126,Вед_аморт!$X$5:$X$932,1,FALSE)</f>
        <v>СЕА-10500007653/000</v>
      </c>
    </row>
    <row r="127" spans="1:11" x14ac:dyDescent="0.25">
      <c r="A127" s="77">
        <v>40</v>
      </c>
      <c r="B127" s="78" t="s">
        <v>306</v>
      </c>
      <c r="C127" s="85" t="s">
        <v>128</v>
      </c>
      <c r="D127" s="77">
        <v>1</v>
      </c>
      <c r="E127" s="78" t="s">
        <v>5732</v>
      </c>
      <c r="F127" s="77" t="s">
        <v>5733</v>
      </c>
      <c r="G127" s="82" t="s">
        <v>435</v>
      </c>
      <c r="H127" s="83" t="s">
        <v>5734</v>
      </c>
      <c r="I127" s="84" t="s">
        <v>5741</v>
      </c>
      <c r="J127" s="80" t="str">
        <f>VLOOKUP(B127,[1]TDSheet!$C$5:$O$932,13,FALSE)</f>
        <v>!</v>
      </c>
      <c r="K127" s="80" t="str">
        <f>VLOOKUP(B127,Вед_аморт!$X$5:$X$932,1,FALSE)</f>
        <v>СЕА-10500007657/000</v>
      </c>
    </row>
    <row r="128" spans="1:11" x14ac:dyDescent="0.25">
      <c r="A128" s="77">
        <v>41</v>
      </c>
      <c r="B128" s="78" t="s">
        <v>362</v>
      </c>
      <c r="C128" s="85" t="s">
        <v>182</v>
      </c>
      <c r="D128" s="77">
        <v>92.96</v>
      </c>
      <c r="E128" s="78" t="s">
        <v>5732</v>
      </c>
      <c r="F128" s="77" t="s">
        <v>5733</v>
      </c>
      <c r="G128" s="82" t="s">
        <v>435</v>
      </c>
      <c r="H128" s="83" t="s">
        <v>5736</v>
      </c>
      <c r="I128" s="84"/>
      <c r="J128" s="80" t="str">
        <f>VLOOKUP(B128,[1]TDSheet!$C$5:$O$932,13,FALSE)</f>
        <v>!</v>
      </c>
      <c r="K128" s="80" t="str">
        <f>VLOOKUP(B128,Вед_аморт!$X$5:$X$932,1,FALSE)</f>
        <v>СЕА-10400007631/000</v>
      </c>
    </row>
    <row r="129" spans="1:11" x14ac:dyDescent="0.25">
      <c r="A129" s="77">
        <v>42</v>
      </c>
      <c r="B129" s="78" t="s">
        <v>300</v>
      </c>
      <c r="C129" s="85" t="s">
        <v>122</v>
      </c>
      <c r="D129" s="77">
        <v>1</v>
      </c>
      <c r="E129" s="78" t="s">
        <v>5732</v>
      </c>
      <c r="F129" s="77" t="s">
        <v>5733</v>
      </c>
      <c r="G129" s="82" t="s">
        <v>435</v>
      </c>
      <c r="H129" s="83" t="s">
        <v>5734</v>
      </c>
      <c r="I129" s="84" t="s">
        <v>5741</v>
      </c>
      <c r="J129" s="80" t="str">
        <f>VLOOKUP(B129,[1]TDSheet!$C$5:$O$932,13,FALSE)</f>
        <v>!</v>
      </c>
      <c r="K129" s="80" t="str">
        <f>VLOOKUP(B129,Вед_аморт!$X$5:$X$932,1,FALSE)</f>
        <v>СЕА-10500000004/001</v>
      </c>
    </row>
    <row r="130" spans="1:11" x14ac:dyDescent="0.25">
      <c r="A130" s="77">
        <v>43</v>
      </c>
      <c r="B130" s="78" t="s">
        <v>332</v>
      </c>
      <c r="C130" s="85" t="s">
        <v>154</v>
      </c>
      <c r="D130" s="77">
        <v>1</v>
      </c>
      <c r="E130" s="78" t="s">
        <v>5732</v>
      </c>
      <c r="F130" s="77" t="s">
        <v>5733</v>
      </c>
      <c r="G130" s="82" t="s">
        <v>435</v>
      </c>
      <c r="H130" s="83" t="s">
        <v>5734</v>
      </c>
      <c r="I130" s="84" t="s">
        <v>5741</v>
      </c>
      <c r="J130" s="80" t="str">
        <f>VLOOKUP(B130,[1]TDSheet!$C$5:$O$932,13,FALSE)</f>
        <v>!</v>
      </c>
      <c r="K130" s="80" t="str">
        <f>VLOOKUP(B130,Вед_аморт!$X$5:$X$932,1,FALSE)</f>
        <v>СЕА-10500000003/001</v>
      </c>
    </row>
    <row r="131" spans="1:11" x14ac:dyDescent="0.25">
      <c r="A131" s="77">
        <v>44</v>
      </c>
      <c r="B131" s="78" t="s">
        <v>309</v>
      </c>
      <c r="C131" s="85" t="s">
        <v>131</v>
      </c>
      <c r="D131" s="77">
        <v>1</v>
      </c>
      <c r="E131" s="78" t="s">
        <v>5732</v>
      </c>
      <c r="F131" s="77" t="s">
        <v>5733</v>
      </c>
      <c r="G131" s="82" t="s">
        <v>435</v>
      </c>
      <c r="H131" s="83" t="s">
        <v>5734</v>
      </c>
      <c r="I131" s="84" t="s">
        <v>5741</v>
      </c>
      <c r="J131" s="80" t="str">
        <f>VLOOKUP(B131,[1]TDSheet!$C$5:$O$932,13,FALSE)</f>
        <v>!</v>
      </c>
      <c r="K131" s="80" t="str">
        <f>VLOOKUP(B131,Вед_аморт!$X$5:$X$932,1,FALSE)</f>
        <v>СЕА-10500000045/000</v>
      </c>
    </row>
    <row r="132" spans="1:11" x14ac:dyDescent="0.25">
      <c r="A132" s="77">
        <v>45</v>
      </c>
      <c r="B132" s="78" t="s">
        <v>299</v>
      </c>
      <c r="C132" s="85" t="s">
        <v>121</v>
      </c>
      <c r="D132" s="77">
        <v>1</v>
      </c>
      <c r="E132" s="78" t="s">
        <v>5732</v>
      </c>
      <c r="F132" s="77" t="s">
        <v>5733</v>
      </c>
      <c r="G132" s="82" t="s">
        <v>435</v>
      </c>
      <c r="H132" s="83" t="s">
        <v>5734</v>
      </c>
      <c r="I132" s="84" t="s">
        <v>5741</v>
      </c>
      <c r="J132" s="80" t="str">
        <f>VLOOKUP(B132,[1]TDSheet!$C$5:$O$932,13,FALSE)</f>
        <v>!</v>
      </c>
      <c r="K132" s="80" t="str">
        <f>VLOOKUP(B132,Вед_аморт!$X$5:$X$932,1,FALSE)</f>
        <v>СЕА-10500000005/001</v>
      </c>
    </row>
    <row r="133" spans="1:11" x14ac:dyDescent="0.25">
      <c r="A133" s="77">
        <v>46</v>
      </c>
      <c r="B133" s="78" t="s">
        <v>310</v>
      </c>
      <c r="C133" s="85" t="s">
        <v>132</v>
      </c>
      <c r="D133" s="77">
        <v>1</v>
      </c>
      <c r="E133" s="78" t="s">
        <v>5732</v>
      </c>
      <c r="F133" s="77" t="s">
        <v>5733</v>
      </c>
      <c r="G133" s="82" t="s">
        <v>435</v>
      </c>
      <c r="H133" s="83" t="s">
        <v>5734</v>
      </c>
      <c r="I133" s="84" t="s">
        <v>5741</v>
      </c>
      <c r="J133" s="80" t="str">
        <f>VLOOKUP(B133,[1]TDSheet!$C$5:$O$932,13,FALSE)</f>
        <v>!</v>
      </c>
      <c r="K133" s="80" t="str">
        <f>VLOOKUP(B133,Вед_аморт!$X$5:$X$932,1,FALSE)</f>
        <v>СЕА-10500007655/000</v>
      </c>
    </row>
    <row r="134" spans="1:11" x14ac:dyDescent="0.25">
      <c r="A134" s="77">
        <v>47</v>
      </c>
      <c r="B134" s="78" t="s">
        <v>328</v>
      </c>
      <c r="C134" s="85" t="s">
        <v>150</v>
      </c>
      <c r="D134" s="77">
        <v>373.46</v>
      </c>
      <c r="E134" s="78" t="s">
        <v>5732</v>
      </c>
      <c r="F134" s="77" t="s">
        <v>5733</v>
      </c>
      <c r="G134" s="82" t="s">
        <v>435</v>
      </c>
      <c r="H134" s="83" t="s">
        <v>5734</v>
      </c>
      <c r="I134" s="84" t="s">
        <v>5741</v>
      </c>
      <c r="J134" s="80" t="str">
        <f>VLOOKUP(B134,[1]TDSheet!$C$5:$O$932,13,FALSE)</f>
        <v>!</v>
      </c>
      <c r="K134" s="80" t="str">
        <f>VLOOKUP(B134,Вед_аморт!$X$5:$X$932,1,FALSE)</f>
        <v>СЕА-10510000356/000</v>
      </c>
    </row>
    <row r="135" spans="1:11" x14ac:dyDescent="0.25">
      <c r="A135" s="77">
        <v>48</v>
      </c>
      <c r="B135" s="78" t="s">
        <v>322</v>
      </c>
      <c r="C135" s="85" t="s">
        <v>144</v>
      </c>
      <c r="D135" s="77">
        <v>1</v>
      </c>
      <c r="E135" s="78" t="s">
        <v>5732</v>
      </c>
      <c r="F135" s="77" t="s">
        <v>5733</v>
      </c>
      <c r="G135" s="82" t="s">
        <v>435</v>
      </c>
      <c r="H135" s="83" t="s">
        <v>5734</v>
      </c>
      <c r="I135" s="84" t="s">
        <v>5741</v>
      </c>
      <c r="J135" s="80" t="str">
        <f>VLOOKUP(B135,[1]TDSheet!$C$5:$O$932,13,FALSE)</f>
        <v>!</v>
      </c>
      <c r="K135" s="80" t="str">
        <f>VLOOKUP(B135,Вед_аморт!$X$5:$X$932,1,FALSE)</f>
        <v>СЕА-10500000061/000</v>
      </c>
    </row>
    <row r="136" spans="1:11" x14ac:dyDescent="0.25">
      <c r="A136" s="77">
        <v>49</v>
      </c>
      <c r="B136" s="78" t="s">
        <v>326</v>
      </c>
      <c r="C136" s="85" t="s">
        <v>148</v>
      </c>
      <c r="D136" s="77">
        <v>1</v>
      </c>
      <c r="E136" s="78" t="s">
        <v>5732</v>
      </c>
      <c r="F136" s="77" t="s">
        <v>5733</v>
      </c>
      <c r="G136" s="82" t="s">
        <v>435</v>
      </c>
      <c r="H136" s="83" t="s">
        <v>5734</v>
      </c>
      <c r="I136" s="84" t="s">
        <v>5741</v>
      </c>
      <c r="J136" s="80" t="str">
        <f>VLOOKUP(B136,[1]TDSheet!$C$5:$O$932,13,FALSE)</f>
        <v>!</v>
      </c>
      <c r="K136" s="80" t="str">
        <f>VLOOKUP(B136,Вед_аморт!$X$5:$X$932,1,FALSE)</f>
        <v>СЕА-10500011009/000</v>
      </c>
    </row>
    <row r="137" spans="1:11" x14ac:dyDescent="0.25">
      <c r="A137" s="77">
        <v>50</v>
      </c>
      <c r="B137" s="78" t="s">
        <v>329</v>
      </c>
      <c r="C137" s="85" t="s">
        <v>151</v>
      </c>
      <c r="D137" s="77">
        <v>1</v>
      </c>
      <c r="E137" s="78" t="s">
        <v>5732</v>
      </c>
      <c r="F137" s="77" t="s">
        <v>5733</v>
      </c>
      <c r="G137" s="82" t="s">
        <v>435</v>
      </c>
      <c r="H137" s="83" t="s">
        <v>5734</v>
      </c>
      <c r="I137" s="84" t="s">
        <v>5741</v>
      </c>
      <c r="J137" s="80" t="str">
        <f>VLOOKUP(B137,[1]TDSheet!$C$5:$O$932,13,FALSE)</f>
        <v>!</v>
      </c>
      <c r="K137" s="80" t="str">
        <f>VLOOKUP(B137,Вед_аморт!$X$5:$X$932,1,FALSE)</f>
        <v>СЕА-10500000060/000</v>
      </c>
    </row>
    <row r="138" spans="1:11" x14ac:dyDescent="0.25">
      <c r="A138" s="77">
        <v>51</v>
      </c>
      <c r="B138" s="78" t="s">
        <v>340</v>
      </c>
      <c r="C138" s="85" t="s">
        <v>162</v>
      </c>
      <c r="D138" s="77">
        <v>1</v>
      </c>
      <c r="E138" s="78" t="s">
        <v>5732</v>
      </c>
      <c r="F138" s="77" t="s">
        <v>5733</v>
      </c>
      <c r="G138" s="82" t="s">
        <v>435</v>
      </c>
      <c r="H138" s="83" t="s">
        <v>5734</v>
      </c>
      <c r="I138" s="84" t="s">
        <v>5741</v>
      </c>
      <c r="J138" s="80" t="str">
        <f>VLOOKUP(B138,[1]TDSheet!$C$5:$O$932,13,FALSE)</f>
        <v>!</v>
      </c>
      <c r="K138" s="80" t="str">
        <f>VLOOKUP(B138,Вед_аморт!$X$5:$X$932,1,FALSE)</f>
        <v>СЕА-10500000003/002</v>
      </c>
    </row>
    <row r="139" spans="1:11" x14ac:dyDescent="0.25">
      <c r="A139" s="77">
        <v>52</v>
      </c>
      <c r="B139" s="78" t="s">
        <v>339</v>
      </c>
      <c r="C139" s="85" t="s">
        <v>161</v>
      </c>
      <c r="D139" s="77">
        <v>1</v>
      </c>
      <c r="E139" s="78" t="s">
        <v>5732</v>
      </c>
      <c r="F139" s="77" t="s">
        <v>5733</v>
      </c>
      <c r="G139" s="82" t="s">
        <v>435</v>
      </c>
      <c r="H139" s="83" t="s">
        <v>5734</v>
      </c>
      <c r="I139" s="84" t="s">
        <v>5741</v>
      </c>
      <c r="J139" s="80" t="str">
        <f>VLOOKUP(B139,[1]TDSheet!$C$5:$O$932,13,FALSE)</f>
        <v>!</v>
      </c>
      <c r="K139" s="80" t="str">
        <f>VLOOKUP(B139,Вед_аморт!$X$5:$X$932,1,FALSE)</f>
        <v>СЕА-10500000176/002</v>
      </c>
    </row>
    <row r="140" spans="1:11" x14ac:dyDescent="0.25">
      <c r="A140" s="77">
        <v>53</v>
      </c>
      <c r="B140" s="78" t="s">
        <v>338</v>
      </c>
      <c r="C140" s="85" t="s">
        <v>160</v>
      </c>
      <c r="D140" s="77">
        <v>1</v>
      </c>
      <c r="E140" s="78" t="s">
        <v>5732</v>
      </c>
      <c r="F140" s="77" t="s">
        <v>5733</v>
      </c>
      <c r="G140" s="82" t="s">
        <v>435</v>
      </c>
      <c r="H140" s="83" t="s">
        <v>5734</v>
      </c>
      <c r="I140" s="84" t="s">
        <v>5741</v>
      </c>
      <c r="J140" s="80" t="str">
        <f>VLOOKUP(B140,[1]TDSheet!$C$5:$O$932,13,FALSE)</f>
        <v>!</v>
      </c>
      <c r="K140" s="80" t="str">
        <f>VLOOKUP(B140,Вед_аморт!$X$5:$X$932,1,FALSE)</f>
        <v>СЕА-10500000038/004</v>
      </c>
    </row>
    <row r="141" spans="1:11" x14ac:dyDescent="0.25">
      <c r="A141" s="77">
        <v>54</v>
      </c>
      <c r="B141" s="78" t="s">
        <v>343</v>
      </c>
      <c r="C141" s="85" t="s">
        <v>165</v>
      </c>
      <c r="D141" s="77">
        <v>1</v>
      </c>
      <c r="E141" s="78" t="s">
        <v>5732</v>
      </c>
      <c r="F141" s="77" t="s">
        <v>5733</v>
      </c>
      <c r="G141" s="82" t="s">
        <v>435</v>
      </c>
      <c r="H141" s="83" t="s">
        <v>5734</v>
      </c>
      <c r="I141" s="84" t="s">
        <v>5741</v>
      </c>
      <c r="J141" s="80" t="str">
        <f>VLOOKUP(B141,[1]TDSheet!$C$5:$O$932,13,FALSE)</f>
        <v>!</v>
      </c>
      <c r="K141" s="80" t="str">
        <f>VLOOKUP(B141,Вед_аморт!$X$5:$X$932,1,FALSE)</f>
        <v>СЕА-10500007712/002</v>
      </c>
    </row>
    <row r="142" spans="1:11" x14ac:dyDescent="0.25">
      <c r="A142" s="77">
        <v>55</v>
      </c>
      <c r="B142" s="78" t="s">
        <v>342</v>
      </c>
      <c r="C142" s="85" t="s">
        <v>164</v>
      </c>
      <c r="D142" s="77">
        <v>1</v>
      </c>
      <c r="E142" s="78" t="s">
        <v>5732</v>
      </c>
      <c r="F142" s="77" t="s">
        <v>5733</v>
      </c>
      <c r="G142" s="82" t="s">
        <v>435</v>
      </c>
      <c r="H142" s="83" t="s">
        <v>5734</v>
      </c>
      <c r="I142" s="84" t="s">
        <v>5741</v>
      </c>
      <c r="J142" s="80" t="str">
        <f>VLOOKUP(B142,[1]TDSheet!$C$5:$O$932,13,FALSE)</f>
        <v>!</v>
      </c>
      <c r="K142" s="80" t="str">
        <f>VLOOKUP(B142,Вед_аморт!$X$5:$X$932,1,FALSE)</f>
        <v>СЕА-10500000004/002</v>
      </c>
    </row>
    <row r="143" spans="1:11" x14ac:dyDescent="0.25">
      <c r="A143" s="77">
        <v>56</v>
      </c>
      <c r="B143" s="78" t="s">
        <v>341</v>
      </c>
      <c r="C143" s="85" t="s">
        <v>163</v>
      </c>
      <c r="D143" s="77">
        <v>1</v>
      </c>
      <c r="E143" s="78" t="s">
        <v>5732</v>
      </c>
      <c r="F143" s="77" t="s">
        <v>5733</v>
      </c>
      <c r="G143" s="82" t="s">
        <v>435</v>
      </c>
      <c r="H143" s="83" t="s">
        <v>5734</v>
      </c>
      <c r="I143" s="84" t="s">
        <v>5741</v>
      </c>
      <c r="J143" s="80" t="str">
        <f>VLOOKUP(B143,[1]TDSheet!$C$5:$O$932,13,FALSE)</f>
        <v>!</v>
      </c>
      <c r="K143" s="80" t="str">
        <f>VLOOKUP(B143,Вед_аморт!$X$5:$X$932,1,FALSE)</f>
        <v>СЕА-10500000005/002</v>
      </c>
    </row>
    <row r="144" spans="1:11" x14ac:dyDescent="0.25">
      <c r="A144" s="77">
        <v>57</v>
      </c>
      <c r="B144" s="78" t="s">
        <v>289</v>
      </c>
      <c r="C144" s="85" t="s">
        <v>111</v>
      </c>
      <c r="D144" s="77">
        <v>1</v>
      </c>
      <c r="E144" s="78" t="s">
        <v>5732</v>
      </c>
      <c r="F144" s="77" t="s">
        <v>5733</v>
      </c>
      <c r="G144" s="82" t="s">
        <v>435</v>
      </c>
      <c r="H144" s="83" t="s">
        <v>5734</v>
      </c>
      <c r="I144" s="84" t="s">
        <v>5741</v>
      </c>
      <c r="J144" s="80" t="str">
        <f>VLOOKUP(B144,[1]TDSheet!$C$5:$O$932,13,FALSE)</f>
        <v>!</v>
      </c>
      <c r="K144" s="80" t="str">
        <f>VLOOKUP(B144,Вед_аморт!$X$5:$X$932,1,FALSE)</f>
        <v>СЕА-10500000055/000</v>
      </c>
    </row>
    <row r="145" spans="1:11" x14ac:dyDescent="0.25">
      <c r="A145" s="77">
        <v>58</v>
      </c>
      <c r="B145" s="78" t="s">
        <v>333</v>
      </c>
      <c r="C145" s="85" t="s">
        <v>155</v>
      </c>
      <c r="D145" s="81">
        <v>172868.79</v>
      </c>
      <c r="E145" s="78" t="s">
        <v>5732</v>
      </c>
      <c r="F145" s="77" t="s">
        <v>5733</v>
      </c>
      <c r="G145" s="82" t="s">
        <v>435</v>
      </c>
      <c r="H145" s="83" t="s">
        <v>5734</v>
      </c>
      <c r="I145" s="84" t="s">
        <v>5741</v>
      </c>
      <c r="J145" s="80" t="str">
        <f>VLOOKUP(B145,[1]TDSheet!$C$5:$O$932,13,FALSE)</f>
        <v>!</v>
      </c>
      <c r="K145" s="80" t="str">
        <f>VLOOKUP(B145,Вед_аморт!$X$5:$X$932,1,FALSE)</f>
        <v>ТЦ6-10500003130/000</v>
      </c>
    </row>
    <row r="146" spans="1:11" ht="24" x14ac:dyDescent="0.25">
      <c r="A146" s="77">
        <v>1</v>
      </c>
      <c r="B146" s="78" t="s">
        <v>373</v>
      </c>
      <c r="C146" s="85" t="s">
        <v>192</v>
      </c>
      <c r="D146" s="86">
        <v>1</v>
      </c>
      <c r="E146" s="78" t="s">
        <v>5732</v>
      </c>
      <c r="F146" s="77" t="s">
        <v>5733</v>
      </c>
      <c r="G146" s="82" t="s">
        <v>58</v>
      </c>
      <c r="H146" s="83" t="s">
        <v>5734</v>
      </c>
      <c r="I146" s="84" t="s">
        <v>5735</v>
      </c>
      <c r="J146" s="80" t="str">
        <f>VLOOKUP(B146,[1]TDSheet!$C$5:$O$932,13,FALSE)</f>
        <v>!</v>
      </c>
      <c r="K146" s="80" t="str">
        <f>VLOOKUP(B146,Вед_аморт!$X$5:$X$932,1,FALSE)</f>
        <v>СЕА-10400007703/000</v>
      </c>
    </row>
    <row r="147" spans="1:11" ht="24" x14ac:dyDescent="0.25">
      <c r="A147" s="77">
        <v>2</v>
      </c>
      <c r="B147" s="78" t="s">
        <v>372</v>
      </c>
      <c r="C147" s="85" t="s">
        <v>191</v>
      </c>
      <c r="D147" s="86">
        <v>1</v>
      </c>
      <c r="E147" s="78" t="s">
        <v>5732</v>
      </c>
      <c r="F147" s="77" t="s">
        <v>5733</v>
      </c>
      <c r="G147" s="82" t="s">
        <v>58</v>
      </c>
      <c r="H147" s="83" t="s">
        <v>5734</v>
      </c>
      <c r="I147" s="84" t="s">
        <v>5741</v>
      </c>
      <c r="J147" s="80" t="str">
        <f>VLOOKUP(B147,[1]TDSheet!$C$5:$O$932,13,FALSE)</f>
        <v>!</v>
      </c>
      <c r="K147" s="80" t="str">
        <f>VLOOKUP(B147,Вед_аморт!$X$5:$X$932,1,FALSE)</f>
        <v>СЕА-10410000421/000</v>
      </c>
    </row>
    <row r="148" spans="1:11" ht="24" x14ac:dyDescent="0.25">
      <c r="A148" s="77">
        <v>3</v>
      </c>
      <c r="B148" s="78" t="s">
        <v>407</v>
      </c>
      <c r="C148" s="85" t="s">
        <v>5757</v>
      </c>
      <c r="D148" s="86">
        <v>1</v>
      </c>
      <c r="E148" s="78" t="s">
        <v>5732</v>
      </c>
      <c r="F148" s="77" t="s">
        <v>5733</v>
      </c>
      <c r="G148" s="82" t="s">
        <v>58</v>
      </c>
      <c r="H148" s="83" t="s">
        <v>5734</v>
      </c>
      <c r="I148" s="84" t="s">
        <v>5735</v>
      </c>
      <c r="J148" s="80" t="str">
        <f>VLOOKUP(B148,[1]TDSheet!$C$5:$O$932,13,FALSE)</f>
        <v>!</v>
      </c>
      <c r="K148" s="80" t="str">
        <f>VLOOKUP(B148,Вед_аморт!$X$5:$X$932,1,FALSE)</f>
        <v>ТМ -10400004479/002</v>
      </c>
    </row>
    <row r="149" spans="1:11" ht="24" x14ac:dyDescent="0.25">
      <c r="A149" s="77">
        <v>4</v>
      </c>
      <c r="B149" s="78" t="s">
        <v>38</v>
      </c>
      <c r="C149" s="85" t="s">
        <v>52</v>
      </c>
      <c r="D149" s="86">
        <v>1</v>
      </c>
      <c r="E149" s="78" t="s">
        <v>5732</v>
      </c>
      <c r="F149" s="77" t="s">
        <v>5733</v>
      </c>
      <c r="G149" s="82" t="s">
        <v>58</v>
      </c>
      <c r="H149" s="83" t="s">
        <v>5736</v>
      </c>
      <c r="I149" s="84"/>
      <c r="J149" s="80" t="str">
        <f>VLOOKUP(B149,[1]TDSheet!$C$5:$O$932,13,FALSE)</f>
        <v>!</v>
      </c>
      <c r="K149" s="80" t="str">
        <f>VLOOKUP(B149,Вед_аморт!$X$5:$X$932,1,FALSE)</f>
        <v>СЕА-10400000092/000</v>
      </c>
    </row>
    <row r="150" spans="1:11" ht="24" x14ac:dyDescent="0.25">
      <c r="A150" s="77">
        <v>5</v>
      </c>
      <c r="B150" s="78" t="s">
        <v>39</v>
      </c>
      <c r="C150" s="85" t="s">
        <v>52</v>
      </c>
      <c r="D150" s="86">
        <v>1</v>
      </c>
      <c r="E150" s="78" t="s">
        <v>5732</v>
      </c>
      <c r="F150" s="77" t="s">
        <v>5733</v>
      </c>
      <c r="G150" s="82" t="s">
        <v>58</v>
      </c>
      <c r="H150" s="83" t="s">
        <v>5736</v>
      </c>
      <c r="I150" s="84"/>
      <c r="J150" s="80" t="str">
        <f>VLOOKUP(B150,[1]TDSheet!$C$5:$O$932,13,FALSE)</f>
        <v>!</v>
      </c>
      <c r="K150" s="80" t="str">
        <f>VLOOKUP(B150,Вед_аморт!$X$5:$X$932,1,FALSE)</f>
        <v>СЕА-10400000093/000</v>
      </c>
    </row>
    <row r="151" spans="1:11" ht="24" x14ac:dyDescent="0.25">
      <c r="A151" s="77">
        <v>6</v>
      </c>
      <c r="B151" s="78" t="s">
        <v>40</v>
      </c>
      <c r="C151" s="85" t="s">
        <v>52</v>
      </c>
      <c r="D151" s="86">
        <v>1</v>
      </c>
      <c r="E151" s="78" t="s">
        <v>5732</v>
      </c>
      <c r="F151" s="77" t="s">
        <v>5733</v>
      </c>
      <c r="G151" s="82" t="s">
        <v>58</v>
      </c>
      <c r="H151" s="83" t="s">
        <v>5736</v>
      </c>
      <c r="I151" s="84"/>
      <c r="J151" s="80" t="str">
        <f>VLOOKUP(B151,[1]TDSheet!$C$5:$O$932,13,FALSE)</f>
        <v>!</v>
      </c>
      <c r="K151" s="80" t="str">
        <f>VLOOKUP(B151,Вед_аморт!$X$5:$X$932,1,FALSE)</f>
        <v>СЕА-10400000094/000</v>
      </c>
    </row>
    <row r="152" spans="1:11" ht="24" x14ac:dyDescent="0.25">
      <c r="A152" s="77">
        <v>7</v>
      </c>
      <c r="B152" s="78" t="s">
        <v>420</v>
      </c>
      <c r="C152" s="85" t="s">
        <v>236</v>
      </c>
      <c r="D152" s="86">
        <v>1</v>
      </c>
      <c r="E152" s="78" t="s">
        <v>5732</v>
      </c>
      <c r="F152" s="77" t="s">
        <v>5733</v>
      </c>
      <c r="G152" s="82" t="s">
        <v>58</v>
      </c>
      <c r="H152" s="83" t="s">
        <v>5734</v>
      </c>
      <c r="I152" s="84" t="s">
        <v>5735</v>
      </c>
      <c r="J152" s="80" t="str">
        <f>VLOOKUP(B152,[1]TDSheet!$C$5:$O$932,13,FALSE)</f>
        <v>!</v>
      </c>
      <c r="K152" s="80" t="str">
        <f>VLOOKUP(B152,Вед_аморт!$X$5:$X$932,1,FALSE)</f>
        <v>ТМ -10400030978/000</v>
      </c>
    </row>
    <row r="153" spans="1:11" ht="24" x14ac:dyDescent="0.25">
      <c r="A153" s="77">
        <v>8</v>
      </c>
      <c r="B153" s="78" t="s">
        <v>368</v>
      </c>
      <c r="C153" s="85" t="s">
        <v>187</v>
      </c>
      <c r="D153" s="86">
        <v>1</v>
      </c>
      <c r="E153" s="78" t="s">
        <v>5745</v>
      </c>
      <c r="F153" s="77" t="s">
        <v>5733</v>
      </c>
      <c r="G153" s="82" t="s">
        <v>58</v>
      </c>
      <c r="H153" s="83" t="s">
        <v>5734</v>
      </c>
      <c r="I153" s="84" t="s">
        <v>5735</v>
      </c>
      <c r="J153" s="80" t="str">
        <f>VLOOKUP(B153,[1]TDSheet!$C$5:$O$932,13,FALSE)</f>
        <v>!</v>
      </c>
      <c r="K153" s="80" t="str">
        <f>VLOOKUP(B153,Вед_аморт!$X$5:$X$932,1,FALSE)</f>
        <v>СЕА-10400004356/000</v>
      </c>
    </row>
    <row r="154" spans="1:11" ht="24" x14ac:dyDescent="0.25">
      <c r="A154" s="77">
        <v>9</v>
      </c>
      <c r="B154" s="78" t="s">
        <v>377</v>
      </c>
      <c r="C154" s="85" t="s">
        <v>196</v>
      </c>
      <c r="D154" s="86">
        <v>1</v>
      </c>
      <c r="E154" s="78" t="s">
        <v>5732</v>
      </c>
      <c r="F154" s="77" t="s">
        <v>5733</v>
      </c>
      <c r="G154" s="82" t="s">
        <v>58</v>
      </c>
      <c r="H154" s="83" t="s">
        <v>5734</v>
      </c>
      <c r="I154" s="84" t="s">
        <v>5735</v>
      </c>
      <c r="J154" s="80" t="str">
        <f>VLOOKUP(B154,[1]TDSheet!$C$5:$O$932,13,FALSE)</f>
        <v>!</v>
      </c>
      <c r="K154" s="80" t="str">
        <f>VLOOKUP(B154,Вед_аморт!$X$5:$X$932,1,FALSE)</f>
        <v>СЕА-10400004628/000</v>
      </c>
    </row>
    <row r="155" spans="1:11" ht="24" x14ac:dyDescent="0.25">
      <c r="A155" s="77">
        <v>10</v>
      </c>
      <c r="B155" s="78" t="s">
        <v>378</v>
      </c>
      <c r="C155" s="85" t="s">
        <v>197</v>
      </c>
      <c r="D155" s="86">
        <v>1</v>
      </c>
      <c r="E155" s="78" t="s">
        <v>5732</v>
      </c>
      <c r="F155" s="77" t="s">
        <v>5733</v>
      </c>
      <c r="G155" s="82" t="s">
        <v>58</v>
      </c>
      <c r="H155" s="83" t="s">
        <v>5734</v>
      </c>
      <c r="I155" s="84" t="s">
        <v>5735</v>
      </c>
      <c r="J155" s="80" t="str">
        <f>VLOOKUP(B155,[1]TDSheet!$C$5:$O$932,13,FALSE)</f>
        <v>!</v>
      </c>
      <c r="K155" s="80" t="str">
        <f>VLOOKUP(B155,Вед_аморт!$X$5:$X$932,1,FALSE)</f>
        <v>СЕА-10400004629/000</v>
      </c>
    </row>
    <row r="156" spans="1:11" ht="24" x14ac:dyDescent="0.25">
      <c r="A156" s="77">
        <v>11</v>
      </c>
      <c r="B156" s="78" t="s">
        <v>387</v>
      </c>
      <c r="C156" s="85" t="s">
        <v>206</v>
      </c>
      <c r="D156" s="86">
        <v>1</v>
      </c>
      <c r="E156" s="78" t="s">
        <v>5732</v>
      </c>
      <c r="F156" s="77" t="s">
        <v>5733</v>
      </c>
      <c r="G156" s="82" t="s">
        <v>58</v>
      </c>
      <c r="H156" s="83" t="s">
        <v>5734</v>
      </c>
      <c r="I156" s="84" t="s">
        <v>5735</v>
      </c>
      <c r="J156" s="80" t="str">
        <f>VLOOKUP(B156,[1]TDSheet!$C$5:$O$932,13,FALSE)</f>
        <v>!</v>
      </c>
      <c r="K156" s="80" t="str">
        <f>VLOOKUP(B156,Вед_аморт!$X$5:$X$932,1,FALSE)</f>
        <v>СЕА-10400005008/000</v>
      </c>
    </row>
    <row r="157" spans="1:11" ht="24" x14ac:dyDescent="0.25">
      <c r="A157" s="77">
        <v>12</v>
      </c>
      <c r="B157" s="78" t="s">
        <v>379</v>
      </c>
      <c r="C157" s="85" t="s">
        <v>198</v>
      </c>
      <c r="D157" s="86">
        <v>1</v>
      </c>
      <c r="E157" s="78" t="s">
        <v>5758</v>
      </c>
      <c r="F157" s="77" t="s">
        <v>5733</v>
      </c>
      <c r="G157" s="82" t="s">
        <v>58</v>
      </c>
      <c r="H157" s="83" t="s">
        <v>5734</v>
      </c>
      <c r="I157" s="84" t="s">
        <v>5735</v>
      </c>
      <c r="J157" s="80" t="str">
        <f>VLOOKUP(B157,[1]TDSheet!$C$5:$O$932,13,FALSE)</f>
        <v>!</v>
      </c>
      <c r="K157" s="80" t="str">
        <f>VLOOKUP(B157,Вед_аморт!$X$5:$X$932,1,FALSE)</f>
        <v>СЕА-10400004640/000</v>
      </c>
    </row>
    <row r="158" spans="1:11" ht="24" x14ac:dyDescent="0.25">
      <c r="A158" s="77">
        <v>13</v>
      </c>
      <c r="B158" s="78" t="s">
        <v>388</v>
      </c>
      <c r="C158" s="85" t="s">
        <v>207</v>
      </c>
      <c r="D158" s="86">
        <v>1</v>
      </c>
      <c r="E158" s="78" t="s">
        <v>5732</v>
      </c>
      <c r="F158" s="77" t="s">
        <v>5733</v>
      </c>
      <c r="G158" s="82" t="s">
        <v>58</v>
      </c>
      <c r="H158" s="83" t="s">
        <v>5734</v>
      </c>
      <c r="I158" s="84" t="s">
        <v>5735</v>
      </c>
      <c r="J158" s="80" t="str">
        <f>VLOOKUP(B158,[1]TDSheet!$C$5:$O$932,13,FALSE)</f>
        <v>!</v>
      </c>
      <c r="K158" s="80" t="str">
        <f>VLOOKUP(B158,Вед_аморт!$X$5:$X$932,1,FALSE)</f>
        <v>СЕА-10400006247/000</v>
      </c>
    </row>
    <row r="159" spans="1:11" ht="24" x14ac:dyDescent="0.25">
      <c r="A159" s="77">
        <v>14</v>
      </c>
      <c r="B159" s="78" t="s">
        <v>383</v>
      </c>
      <c r="C159" s="85" t="s">
        <v>202</v>
      </c>
      <c r="D159" s="86">
        <v>1</v>
      </c>
      <c r="E159" s="78" t="s">
        <v>5732</v>
      </c>
      <c r="F159" s="77" t="s">
        <v>5733</v>
      </c>
      <c r="G159" s="82" t="s">
        <v>58</v>
      </c>
      <c r="H159" s="83" t="s">
        <v>5734</v>
      </c>
      <c r="I159" s="84" t="s">
        <v>5735</v>
      </c>
      <c r="J159" s="80" t="str">
        <f>VLOOKUP(B159,[1]TDSheet!$C$5:$O$932,13,FALSE)</f>
        <v>!</v>
      </c>
      <c r="K159" s="80" t="str">
        <f>VLOOKUP(B159,Вед_аморт!$X$5:$X$932,1,FALSE)</f>
        <v>СЕА-10400401214/000</v>
      </c>
    </row>
    <row r="160" spans="1:11" ht="24" x14ac:dyDescent="0.25">
      <c r="A160" s="77">
        <v>15</v>
      </c>
      <c r="B160" s="78" t="s">
        <v>403</v>
      </c>
      <c r="C160" s="85" t="s">
        <v>5759</v>
      </c>
      <c r="D160" s="86">
        <v>1</v>
      </c>
      <c r="E160" s="78" t="s">
        <v>5732</v>
      </c>
      <c r="F160" s="77" t="s">
        <v>5733</v>
      </c>
      <c r="G160" s="82" t="s">
        <v>58</v>
      </c>
      <c r="H160" s="83" t="s">
        <v>5734</v>
      </c>
      <c r="I160" s="84" t="s">
        <v>5735</v>
      </c>
      <c r="J160" s="80" t="str">
        <f>VLOOKUP(B160,[1]TDSheet!$C$5:$O$932,13,FALSE)</f>
        <v>!</v>
      </c>
      <c r="K160" s="80" t="str">
        <f>VLOOKUP(B160,Вед_аморт!$X$5:$X$932,1,FALSE)</f>
        <v>ТРМ-10400401212/000</v>
      </c>
    </row>
    <row r="161" spans="1:11" ht="24" x14ac:dyDescent="0.25">
      <c r="A161" s="77">
        <v>16</v>
      </c>
      <c r="B161" s="78" t="s">
        <v>386</v>
      </c>
      <c r="C161" s="85" t="s">
        <v>205</v>
      </c>
      <c r="D161" s="86">
        <v>1</v>
      </c>
      <c r="E161" s="78" t="s">
        <v>5732</v>
      </c>
      <c r="F161" s="77" t="s">
        <v>5733</v>
      </c>
      <c r="G161" s="82" t="s">
        <v>58</v>
      </c>
      <c r="H161" s="83" t="s">
        <v>5734</v>
      </c>
      <c r="I161" s="84" t="s">
        <v>5735</v>
      </c>
      <c r="J161" s="80" t="str">
        <f>VLOOKUP(B161,[1]TDSheet!$C$5:$O$932,13,FALSE)</f>
        <v>!</v>
      </c>
      <c r="K161" s="80" t="str">
        <f>VLOOKUP(B161,Вед_аморт!$X$5:$X$932,1,FALSE)</f>
        <v>СЕА-10400501895/000</v>
      </c>
    </row>
    <row r="162" spans="1:11" ht="24" x14ac:dyDescent="0.25">
      <c r="A162" s="77">
        <v>17</v>
      </c>
      <c r="B162" s="78" t="s">
        <v>381</v>
      </c>
      <c r="C162" s="85" t="s">
        <v>200</v>
      </c>
      <c r="D162" s="86">
        <v>1</v>
      </c>
      <c r="E162" s="78" t="s">
        <v>5732</v>
      </c>
      <c r="F162" s="77" t="s">
        <v>5733</v>
      </c>
      <c r="G162" s="82" t="s">
        <v>58</v>
      </c>
      <c r="H162" s="83" t="s">
        <v>5734</v>
      </c>
      <c r="I162" s="84" t="s">
        <v>5735</v>
      </c>
      <c r="J162" s="80" t="str">
        <f>VLOOKUP(B162,[1]TDSheet!$C$5:$O$932,13,FALSE)</f>
        <v>!</v>
      </c>
      <c r="K162" s="80" t="str">
        <f>VLOOKUP(B162,Вед_аморт!$X$5:$X$932,1,FALSE)</f>
        <v>СЕА-10400004669/001</v>
      </c>
    </row>
    <row r="163" spans="1:11" ht="24" x14ac:dyDescent="0.25">
      <c r="A163" s="77">
        <v>18</v>
      </c>
      <c r="B163" s="78" t="s">
        <v>384</v>
      </c>
      <c r="C163" s="85" t="s">
        <v>203</v>
      </c>
      <c r="D163" s="86">
        <v>1</v>
      </c>
      <c r="E163" s="78" t="s">
        <v>5732</v>
      </c>
      <c r="F163" s="77" t="s">
        <v>5733</v>
      </c>
      <c r="G163" s="82" t="s">
        <v>58</v>
      </c>
      <c r="H163" s="83" t="s">
        <v>5734</v>
      </c>
      <c r="I163" s="84" t="s">
        <v>5735</v>
      </c>
      <c r="J163" s="80" t="str">
        <f>VLOOKUP(B163,[1]TDSheet!$C$5:$O$932,13,FALSE)</f>
        <v>!</v>
      </c>
      <c r="K163" s="80" t="str">
        <f>VLOOKUP(B163,Вед_аморт!$X$5:$X$932,1,FALSE)</f>
        <v>СЕА-10400306693/000</v>
      </c>
    </row>
    <row r="164" spans="1:11" ht="24" x14ac:dyDescent="0.25">
      <c r="A164" s="77">
        <v>19</v>
      </c>
      <c r="B164" s="78" t="s">
        <v>385</v>
      </c>
      <c r="C164" s="85" t="s">
        <v>204</v>
      </c>
      <c r="D164" s="86">
        <v>1</v>
      </c>
      <c r="E164" s="78" t="s">
        <v>5732</v>
      </c>
      <c r="F164" s="77" t="s">
        <v>5733</v>
      </c>
      <c r="G164" s="82" t="s">
        <v>58</v>
      </c>
      <c r="H164" s="83" t="s">
        <v>5734</v>
      </c>
      <c r="I164" s="84" t="s">
        <v>5735</v>
      </c>
      <c r="J164" s="80" t="str">
        <f>VLOOKUP(B164,[1]TDSheet!$C$5:$O$932,13,FALSE)</f>
        <v>!</v>
      </c>
      <c r="K164" s="80" t="str">
        <f>VLOOKUP(B164,Вед_аморт!$X$5:$X$932,1,FALSE)</f>
        <v>СЕА-10400104356/000</v>
      </c>
    </row>
    <row r="165" spans="1:11" ht="24" x14ac:dyDescent="0.25">
      <c r="A165" s="77">
        <v>20</v>
      </c>
      <c r="B165" s="78" t="s">
        <v>366</v>
      </c>
      <c r="C165" s="85" t="s">
        <v>185</v>
      </c>
      <c r="D165" s="86">
        <v>1</v>
      </c>
      <c r="E165" s="78" t="s">
        <v>5732</v>
      </c>
      <c r="F165" s="77" t="s">
        <v>5733</v>
      </c>
      <c r="G165" s="82" t="s">
        <v>58</v>
      </c>
      <c r="H165" s="83" t="s">
        <v>5734</v>
      </c>
      <c r="I165" s="84" t="s">
        <v>5735</v>
      </c>
      <c r="J165" s="80" t="str">
        <f>VLOOKUP(B165,[1]TDSheet!$C$5:$O$932,13,FALSE)</f>
        <v>!</v>
      </c>
      <c r="K165" s="80" t="str">
        <f>VLOOKUP(B165,Вед_аморт!$X$5:$X$932,1,FALSE)</f>
        <v>СЕА-10400004360/000</v>
      </c>
    </row>
    <row r="166" spans="1:11" ht="24" x14ac:dyDescent="0.25">
      <c r="A166" s="77">
        <v>21</v>
      </c>
      <c r="B166" s="78" t="s">
        <v>367</v>
      </c>
      <c r="C166" s="85" t="s">
        <v>186</v>
      </c>
      <c r="D166" s="86">
        <v>1</v>
      </c>
      <c r="E166" s="78" t="s">
        <v>5732</v>
      </c>
      <c r="F166" s="77" t="s">
        <v>5733</v>
      </c>
      <c r="G166" s="82" t="s">
        <v>58</v>
      </c>
      <c r="H166" s="83" t="s">
        <v>5734</v>
      </c>
      <c r="I166" s="84" t="s">
        <v>5735</v>
      </c>
      <c r="J166" s="80" t="str">
        <f>VLOOKUP(B166,[1]TDSheet!$C$5:$O$932,13,FALSE)</f>
        <v>!</v>
      </c>
      <c r="K166" s="80" t="str">
        <f>VLOOKUP(B166,Вед_аморт!$X$5:$X$932,1,FALSE)</f>
        <v>СЕА-10400004359/000</v>
      </c>
    </row>
    <row r="167" spans="1:11" ht="24" x14ac:dyDescent="0.25">
      <c r="A167" s="77">
        <v>22</v>
      </c>
      <c r="B167" s="78" t="s">
        <v>375</v>
      </c>
      <c r="C167" s="85" t="s">
        <v>194</v>
      </c>
      <c r="D167" s="86">
        <v>1</v>
      </c>
      <c r="E167" s="78" t="s">
        <v>5732</v>
      </c>
      <c r="F167" s="77" t="s">
        <v>5733</v>
      </c>
      <c r="G167" s="82" t="s">
        <v>58</v>
      </c>
      <c r="H167" s="83" t="s">
        <v>5734</v>
      </c>
      <c r="I167" s="84" t="s">
        <v>5735</v>
      </c>
      <c r="J167" s="80" t="str">
        <f>VLOOKUP(B167,[1]TDSheet!$C$5:$O$932,13,FALSE)</f>
        <v>!</v>
      </c>
      <c r="K167" s="80" t="str">
        <f>VLOOKUP(B167,Вед_аморт!$X$5:$X$932,1,FALSE)</f>
        <v>СЕА-10400004361/000</v>
      </c>
    </row>
    <row r="168" spans="1:11" ht="24" x14ac:dyDescent="0.25">
      <c r="A168" s="77">
        <v>23</v>
      </c>
      <c r="B168" s="78" t="s">
        <v>380</v>
      </c>
      <c r="C168" s="85" t="s">
        <v>199</v>
      </c>
      <c r="D168" s="86">
        <v>1</v>
      </c>
      <c r="E168" s="78" t="s">
        <v>5732</v>
      </c>
      <c r="F168" s="77" t="s">
        <v>5733</v>
      </c>
      <c r="G168" s="82" t="s">
        <v>58</v>
      </c>
      <c r="H168" s="83" t="s">
        <v>5734</v>
      </c>
      <c r="I168" s="84" t="s">
        <v>5735</v>
      </c>
      <c r="J168" s="80" t="str">
        <f>VLOOKUP(B168,[1]TDSheet!$C$5:$O$932,13,FALSE)</f>
        <v>!</v>
      </c>
      <c r="K168" s="80" t="str">
        <f>VLOOKUP(B168,Вед_аморт!$X$5:$X$932,1,FALSE)</f>
        <v>СЕА-10400004645/000</v>
      </c>
    </row>
    <row r="169" spans="1:11" ht="24" x14ac:dyDescent="0.25">
      <c r="A169" s="77">
        <v>24</v>
      </c>
      <c r="B169" s="78" t="s">
        <v>382</v>
      </c>
      <c r="C169" s="85" t="s">
        <v>201</v>
      </c>
      <c r="D169" s="86">
        <v>1</v>
      </c>
      <c r="E169" s="78" t="s">
        <v>5732</v>
      </c>
      <c r="F169" s="77" t="s">
        <v>5733</v>
      </c>
      <c r="G169" s="82" t="s">
        <v>58</v>
      </c>
      <c r="H169" s="83" t="s">
        <v>5734</v>
      </c>
      <c r="I169" s="84" t="s">
        <v>5735</v>
      </c>
      <c r="J169" s="80" t="str">
        <f>VLOOKUP(B169,[1]TDSheet!$C$5:$O$932,13,FALSE)</f>
        <v>!</v>
      </c>
      <c r="K169" s="80" t="str">
        <f>VLOOKUP(B169,Вед_аморт!$X$5:$X$932,1,FALSE)</f>
        <v>СЕА-10400004675/000</v>
      </c>
    </row>
    <row r="170" spans="1:11" ht="24" x14ac:dyDescent="0.25">
      <c r="A170" s="77">
        <v>25</v>
      </c>
      <c r="B170" s="78" t="s">
        <v>376</v>
      </c>
      <c r="C170" s="85" t="s">
        <v>195</v>
      </c>
      <c r="D170" s="86">
        <v>1</v>
      </c>
      <c r="E170" s="78" t="s">
        <v>5732</v>
      </c>
      <c r="F170" s="77" t="s">
        <v>5733</v>
      </c>
      <c r="G170" s="82" t="s">
        <v>58</v>
      </c>
      <c r="H170" s="83" t="s">
        <v>5734</v>
      </c>
      <c r="I170" s="84" t="s">
        <v>5735</v>
      </c>
      <c r="J170" s="80" t="str">
        <f>VLOOKUP(B170,[1]TDSheet!$C$5:$O$932,13,FALSE)</f>
        <v>!</v>
      </c>
      <c r="K170" s="80" t="str">
        <f>VLOOKUP(B170,Вед_аморт!$X$5:$X$932,1,FALSE)</f>
        <v>СЕА-10400004394/000</v>
      </c>
    </row>
    <row r="171" spans="1:11" ht="24" x14ac:dyDescent="0.25">
      <c r="A171" s="77">
        <v>26</v>
      </c>
      <c r="B171" s="78" t="s">
        <v>369</v>
      </c>
      <c r="C171" s="85" t="s">
        <v>188</v>
      </c>
      <c r="D171" s="86">
        <v>1</v>
      </c>
      <c r="E171" s="78" t="s">
        <v>5732</v>
      </c>
      <c r="F171" s="77" t="s">
        <v>5733</v>
      </c>
      <c r="G171" s="82" t="s">
        <v>58</v>
      </c>
      <c r="H171" s="83" t="s">
        <v>5734</v>
      </c>
      <c r="I171" s="84" t="s">
        <v>5735</v>
      </c>
      <c r="J171" s="80" t="str">
        <f>VLOOKUP(B171,[1]TDSheet!$C$5:$O$932,13,FALSE)</f>
        <v>!</v>
      </c>
      <c r="K171" s="80" t="str">
        <f>VLOOKUP(B171,Вед_аморт!$X$5:$X$932,1,FALSE)</f>
        <v>СЕА-10400007693/000</v>
      </c>
    </row>
    <row r="172" spans="1:11" ht="24" x14ac:dyDescent="0.25">
      <c r="A172" s="77">
        <v>27</v>
      </c>
      <c r="B172" s="78" t="s">
        <v>371</v>
      </c>
      <c r="C172" s="85" t="s">
        <v>190</v>
      </c>
      <c r="D172" s="87">
        <v>75330</v>
      </c>
      <c r="E172" s="78" t="s">
        <v>5732</v>
      </c>
      <c r="F172" s="77" t="s">
        <v>5733</v>
      </c>
      <c r="G172" s="82" t="s">
        <v>58</v>
      </c>
      <c r="H172" s="83" t="s">
        <v>5734</v>
      </c>
      <c r="I172" s="84" t="s">
        <v>5735</v>
      </c>
      <c r="J172" s="80" t="str">
        <f>VLOOKUP(B172,[1]TDSheet!$C$5:$O$932,13,FALSE)</f>
        <v>!</v>
      </c>
      <c r="K172" s="80" t="str">
        <f>VLOOKUP(B172,Вед_аморт!$X$5:$X$932,1,FALSE)</f>
        <v>СЕА-10410000413/000</v>
      </c>
    </row>
    <row r="173" spans="1:11" ht="24" x14ac:dyDescent="0.25">
      <c r="A173" s="77">
        <v>28</v>
      </c>
      <c r="B173" s="78" t="s">
        <v>370</v>
      </c>
      <c r="C173" s="85" t="s">
        <v>189</v>
      </c>
      <c r="D173" s="86">
        <v>1</v>
      </c>
      <c r="E173" s="78" t="s">
        <v>5732</v>
      </c>
      <c r="F173" s="77" t="s">
        <v>5733</v>
      </c>
      <c r="G173" s="82" t="s">
        <v>58</v>
      </c>
      <c r="H173" s="83" t="s">
        <v>5734</v>
      </c>
      <c r="I173" s="84" t="s">
        <v>5735</v>
      </c>
      <c r="J173" s="80" t="str">
        <f>VLOOKUP(B173,[1]TDSheet!$C$5:$O$932,13,FALSE)</f>
        <v>!</v>
      </c>
      <c r="K173" s="80" t="str">
        <f>VLOOKUP(B173,Вед_аморт!$X$5:$X$932,1,FALSE)</f>
        <v>СЕА-10400007704/000</v>
      </c>
    </row>
    <row r="174" spans="1:11" ht="24" x14ac:dyDescent="0.25">
      <c r="A174" s="77">
        <v>29</v>
      </c>
      <c r="B174" s="78" t="s">
        <v>374</v>
      </c>
      <c r="C174" s="85" t="s">
        <v>193</v>
      </c>
      <c r="D174" s="86">
        <v>1</v>
      </c>
      <c r="E174" s="78" t="s">
        <v>5732</v>
      </c>
      <c r="F174" s="77" t="s">
        <v>5733</v>
      </c>
      <c r="G174" s="82" t="s">
        <v>58</v>
      </c>
      <c r="H174" s="83" t="s">
        <v>5734</v>
      </c>
      <c r="I174" s="84" t="s">
        <v>5735</v>
      </c>
      <c r="J174" s="80" t="str">
        <f>VLOOKUP(B174,[1]TDSheet!$C$5:$O$932,13,FALSE)</f>
        <v>!</v>
      </c>
      <c r="K174" s="80" t="str">
        <f>VLOOKUP(B174,Вед_аморт!$X$5:$X$932,1,FALSE)</f>
        <v>СЕА-10400101099/000</v>
      </c>
    </row>
    <row r="175" spans="1:11" ht="24" x14ac:dyDescent="0.25">
      <c r="A175" s="77">
        <v>30</v>
      </c>
      <c r="B175" s="78" t="s">
        <v>391</v>
      </c>
      <c r="C175" s="85" t="s">
        <v>209</v>
      </c>
      <c r="D175" s="86">
        <v>143.01</v>
      </c>
      <c r="E175" s="78" t="s">
        <v>5732</v>
      </c>
      <c r="F175" s="77" t="s">
        <v>5733</v>
      </c>
      <c r="G175" s="82" t="s">
        <v>58</v>
      </c>
      <c r="H175" s="83" t="s">
        <v>5736</v>
      </c>
      <c r="I175" s="84"/>
      <c r="J175" s="80" t="str">
        <f>VLOOKUP(B175,[1]TDSheet!$C$5:$O$932,13,FALSE)</f>
        <v>!</v>
      </c>
      <c r="K175" s="80" t="str">
        <f>VLOOKUP(B175,Вед_аморт!$X$5:$X$932,1,FALSE)</f>
        <v>СЕА-10400000083/000</v>
      </c>
    </row>
    <row r="176" spans="1:11" ht="24" x14ac:dyDescent="0.25">
      <c r="A176" s="77">
        <v>31</v>
      </c>
      <c r="B176" s="78" t="s">
        <v>411</v>
      </c>
      <c r="C176" s="85" t="s">
        <v>227</v>
      </c>
      <c r="D176" s="87">
        <v>2244.09</v>
      </c>
      <c r="E176" s="78" t="s">
        <v>5732</v>
      </c>
      <c r="F176" s="77" t="s">
        <v>5733</v>
      </c>
      <c r="G176" s="82" t="s">
        <v>58</v>
      </c>
      <c r="H176" s="83" t="s">
        <v>5734</v>
      </c>
      <c r="I176" s="84" t="s">
        <v>5735</v>
      </c>
      <c r="J176" s="80" t="str">
        <f>VLOOKUP(B176,[1]TDSheet!$C$5:$O$932,13,FALSE)</f>
        <v>!</v>
      </c>
      <c r="K176" s="80" t="str">
        <f>VLOOKUP(B176,Вед_аморт!$X$5:$X$932,1,FALSE)</f>
        <v>ТРМ-10400306654/002</v>
      </c>
    </row>
    <row r="177" spans="1:11" ht="24" x14ac:dyDescent="0.25">
      <c r="A177" s="77">
        <v>32</v>
      </c>
      <c r="B177" s="78" t="s">
        <v>412</v>
      </c>
      <c r="C177" s="85" t="s">
        <v>228</v>
      </c>
      <c r="D177" s="86">
        <v>1</v>
      </c>
      <c r="E177" s="78" t="s">
        <v>5745</v>
      </c>
      <c r="F177" s="77" t="s">
        <v>5733</v>
      </c>
      <c r="G177" s="82" t="s">
        <v>58</v>
      </c>
      <c r="H177" s="83" t="s">
        <v>5734</v>
      </c>
      <c r="I177" s="84" t="s">
        <v>5735</v>
      </c>
      <c r="J177" s="80" t="str">
        <f>VLOOKUP(B177,[1]TDSheet!$C$5:$O$932,13,FALSE)</f>
        <v>!</v>
      </c>
      <c r="K177" s="80" t="str">
        <f>VLOOKUP(B177,Вед_аморт!$X$5:$X$932,1,FALSE)</f>
        <v>СЕА-10400004669/002</v>
      </c>
    </row>
    <row r="178" spans="1:11" ht="24" x14ac:dyDescent="0.25">
      <c r="A178" s="77">
        <v>33</v>
      </c>
      <c r="B178" s="78" t="s">
        <v>404</v>
      </c>
      <c r="C178" s="85" t="s">
        <v>220</v>
      </c>
      <c r="D178" s="86">
        <v>1</v>
      </c>
      <c r="E178" s="78" t="s">
        <v>5732</v>
      </c>
      <c r="F178" s="77" t="s">
        <v>5733</v>
      </c>
      <c r="G178" s="82" t="s">
        <v>58</v>
      </c>
      <c r="H178" s="83" t="s">
        <v>5734</v>
      </c>
      <c r="I178" s="84" t="s">
        <v>5735</v>
      </c>
      <c r="J178" s="80" t="str">
        <f>VLOOKUP(B178,[1]TDSheet!$C$5:$O$932,13,FALSE)</f>
        <v>!</v>
      </c>
      <c r="K178" s="80" t="str">
        <f>VLOOKUP(B178,Вед_аморт!$X$5:$X$932,1,FALSE)</f>
        <v>ТРМ-10400501894/000</v>
      </c>
    </row>
    <row r="179" spans="1:11" ht="24" x14ac:dyDescent="0.25">
      <c r="A179" s="77">
        <v>34</v>
      </c>
      <c r="B179" s="78" t="s">
        <v>397</v>
      </c>
      <c r="C179" s="85" t="s">
        <v>213</v>
      </c>
      <c r="D179" s="86">
        <v>1</v>
      </c>
      <c r="E179" s="78" t="s">
        <v>5732</v>
      </c>
      <c r="F179" s="77" t="s">
        <v>5733</v>
      </c>
      <c r="G179" s="82" t="s">
        <v>58</v>
      </c>
      <c r="H179" s="83" t="s">
        <v>5734</v>
      </c>
      <c r="I179" s="84" t="s">
        <v>5735</v>
      </c>
      <c r="J179" s="80" t="str">
        <f>VLOOKUP(B179,[1]TDSheet!$C$5:$O$932,13,FALSE)</f>
        <v>!</v>
      </c>
      <c r="K179" s="80" t="str">
        <f>VLOOKUP(B179,Вед_аморт!$X$5:$X$932,1,FALSE)</f>
        <v>ТРМ-10400101090/000</v>
      </c>
    </row>
    <row r="180" spans="1:11" ht="24" x14ac:dyDescent="0.25">
      <c r="A180" s="77">
        <v>35</v>
      </c>
      <c r="B180" s="78" t="s">
        <v>421</v>
      </c>
      <c r="C180" s="85" t="s">
        <v>237</v>
      </c>
      <c r="D180" s="86">
        <v>1</v>
      </c>
      <c r="E180" s="78" t="s">
        <v>5732</v>
      </c>
      <c r="F180" s="77" t="s">
        <v>5733</v>
      </c>
      <c r="G180" s="82" t="s">
        <v>58</v>
      </c>
      <c r="H180" s="83" t="s">
        <v>5734</v>
      </c>
      <c r="I180" s="84" t="s">
        <v>5735</v>
      </c>
      <c r="J180" s="80" t="str">
        <f>VLOOKUP(B180,[1]TDSheet!$C$5:$O$932,13,FALSE)</f>
        <v>!</v>
      </c>
      <c r="K180" s="80" t="str">
        <f>VLOOKUP(B180,Вед_аморт!$X$5:$X$932,1,FALSE)</f>
        <v>ТРМ-10400101018/000</v>
      </c>
    </row>
    <row r="181" spans="1:11" ht="24" x14ac:dyDescent="0.25">
      <c r="A181" s="77">
        <v>36</v>
      </c>
      <c r="B181" s="78" t="s">
        <v>398</v>
      </c>
      <c r="C181" s="85" t="s">
        <v>214</v>
      </c>
      <c r="D181" s="87">
        <v>31731.85</v>
      </c>
      <c r="E181" s="78" t="s">
        <v>5732</v>
      </c>
      <c r="F181" s="77" t="s">
        <v>5733</v>
      </c>
      <c r="G181" s="82" t="s">
        <v>58</v>
      </c>
      <c r="H181" s="83" t="s">
        <v>5734</v>
      </c>
      <c r="I181" s="84" t="s">
        <v>5735</v>
      </c>
      <c r="J181" s="80" t="str">
        <f>VLOOKUP(B181,[1]TDSheet!$C$5:$O$932,13,FALSE)</f>
        <v>!</v>
      </c>
      <c r="K181" s="80" t="str">
        <f>VLOOKUP(B181,Вед_аморт!$X$5:$X$932,1,FALSE)</f>
        <v>ТРМ-10400104355/000</v>
      </c>
    </row>
    <row r="182" spans="1:11" ht="24" x14ac:dyDescent="0.25">
      <c r="A182" s="77">
        <v>37</v>
      </c>
      <c r="B182" s="78" t="s">
        <v>417</v>
      </c>
      <c r="C182" s="85" t="s">
        <v>233</v>
      </c>
      <c r="D182" s="86">
        <v>1</v>
      </c>
      <c r="E182" s="78" t="s">
        <v>5732</v>
      </c>
      <c r="F182" s="77" t="s">
        <v>5733</v>
      </c>
      <c r="G182" s="82" t="s">
        <v>58</v>
      </c>
      <c r="H182" s="83" t="s">
        <v>5734</v>
      </c>
      <c r="I182" s="84" t="s">
        <v>5735</v>
      </c>
      <c r="J182" s="80" t="str">
        <f>VLOOKUP(B182,[1]TDSheet!$C$5:$O$932,13,FALSE)</f>
        <v>!</v>
      </c>
      <c r="K182" s="80" t="str">
        <f>VLOOKUP(B182,Вед_аморт!$X$5:$X$932,1,FALSE)</f>
        <v>ТМ -10400013085/000</v>
      </c>
    </row>
    <row r="183" spans="1:11" ht="24" x14ac:dyDescent="0.25">
      <c r="A183" s="77">
        <v>38</v>
      </c>
      <c r="B183" s="78" t="s">
        <v>418</v>
      </c>
      <c r="C183" s="85" t="s">
        <v>234</v>
      </c>
      <c r="D183" s="86">
        <v>1</v>
      </c>
      <c r="E183" s="78" t="s">
        <v>5732</v>
      </c>
      <c r="F183" s="77" t="s">
        <v>5733</v>
      </c>
      <c r="G183" s="82" t="s">
        <v>58</v>
      </c>
      <c r="H183" s="83" t="s">
        <v>5734</v>
      </c>
      <c r="I183" s="84" t="s">
        <v>5735</v>
      </c>
      <c r="J183" s="80" t="str">
        <f>VLOOKUP(B183,[1]TDSheet!$C$5:$O$932,13,FALSE)</f>
        <v>!</v>
      </c>
      <c r="K183" s="80" t="str">
        <f>VLOOKUP(B183,Вед_аморт!$X$5:$X$932,1,FALSE)</f>
        <v>ТМ -10400013086/000</v>
      </c>
    </row>
    <row r="184" spans="1:11" ht="24" x14ac:dyDescent="0.25">
      <c r="A184" s="77">
        <v>39</v>
      </c>
      <c r="B184" s="78" t="s">
        <v>416</v>
      </c>
      <c r="C184" s="85" t="s">
        <v>232</v>
      </c>
      <c r="D184" s="87">
        <v>1269.79</v>
      </c>
      <c r="E184" s="78" t="s">
        <v>5732</v>
      </c>
      <c r="F184" s="77" t="s">
        <v>5733</v>
      </c>
      <c r="G184" s="82" t="s">
        <v>58</v>
      </c>
      <c r="H184" s="83" t="s">
        <v>5734</v>
      </c>
      <c r="I184" s="84" t="s">
        <v>5735</v>
      </c>
      <c r="J184" s="80" t="str">
        <f>VLOOKUP(B184,[1]TDSheet!$C$5:$O$932,13,FALSE)</f>
        <v>!</v>
      </c>
      <c r="K184" s="80" t="str">
        <f>VLOOKUP(B184,Вед_аморт!$X$5:$X$932,1,FALSE)</f>
        <v>ТМ -10400013066/000</v>
      </c>
    </row>
    <row r="185" spans="1:11" ht="24" x14ac:dyDescent="0.25">
      <c r="A185" s="77">
        <v>40</v>
      </c>
      <c r="B185" s="78" t="s">
        <v>402</v>
      </c>
      <c r="C185" s="85" t="s">
        <v>218</v>
      </c>
      <c r="D185" s="87">
        <v>66694.91</v>
      </c>
      <c r="E185" s="78" t="s">
        <v>5732</v>
      </c>
      <c r="F185" s="77" t="s">
        <v>5733</v>
      </c>
      <c r="G185" s="82" t="s">
        <v>58</v>
      </c>
      <c r="H185" s="83" t="s">
        <v>5734</v>
      </c>
      <c r="I185" s="84" t="s">
        <v>5735</v>
      </c>
      <c r="J185" s="80" t="str">
        <f>VLOOKUP(B185,[1]TDSheet!$C$5:$O$932,13,FALSE)</f>
        <v>!</v>
      </c>
      <c r="K185" s="80" t="str">
        <f>VLOOKUP(B185,Вед_аморт!$X$5:$X$932,1,FALSE)</f>
        <v>ТРМ-10400306654/001</v>
      </c>
    </row>
    <row r="186" spans="1:11" ht="24" x14ac:dyDescent="0.25">
      <c r="A186" s="77">
        <v>41</v>
      </c>
      <c r="B186" s="78" t="s">
        <v>408</v>
      </c>
      <c r="C186" s="85" t="s">
        <v>224</v>
      </c>
      <c r="D186" s="87">
        <v>1318.87</v>
      </c>
      <c r="E186" s="78" t="s">
        <v>5732</v>
      </c>
      <c r="F186" s="77" t="s">
        <v>5733</v>
      </c>
      <c r="G186" s="82" t="s">
        <v>58</v>
      </c>
      <c r="H186" s="83" t="s">
        <v>5734</v>
      </c>
      <c r="I186" s="84" t="s">
        <v>5735</v>
      </c>
      <c r="J186" s="80" t="str">
        <f>VLOOKUP(B186,[1]TDSheet!$C$5:$O$932,13,FALSE)</f>
        <v>!</v>
      </c>
      <c r="K186" s="80" t="str">
        <f>VLOOKUP(B186,Вед_аморт!$X$5:$X$932,1,FALSE)</f>
        <v>ТМ -10400004806/006</v>
      </c>
    </row>
    <row r="187" spans="1:11" ht="24" x14ac:dyDescent="0.25">
      <c r="A187" s="77">
        <v>42</v>
      </c>
      <c r="B187" s="78" t="s">
        <v>365</v>
      </c>
      <c r="C187" s="85" t="s">
        <v>184</v>
      </c>
      <c r="D187" s="87">
        <v>8694.4699999999993</v>
      </c>
      <c r="E187" s="78" t="s">
        <v>5732</v>
      </c>
      <c r="F187" s="77" t="s">
        <v>5733</v>
      </c>
      <c r="G187" s="82" t="s">
        <v>58</v>
      </c>
      <c r="H187" s="83" t="s">
        <v>5734</v>
      </c>
      <c r="I187" s="84" t="s">
        <v>5735</v>
      </c>
      <c r="J187" s="80" t="str">
        <f>VLOOKUP(B187,[1]TDSheet!$C$5:$O$932,13,FALSE)</f>
        <v>!</v>
      </c>
      <c r="K187" s="80" t="str">
        <f>VLOOKUP(B187,Вед_аморт!$X$5:$X$932,1,FALSE)</f>
        <v>ТМ -10400004806/007</v>
      </c>
    </row>
    <row r="188" spans="1:11" ht="24" x14ac:dyDescent="0.25">
      <c r="A188" s="77">
        <v>43</v>
      </c>
      <c r="B188" s="78" t="s">
        <v>409</v>
      </c>
      <c r="C188" s="85" t="s">
        <v>225</v>
      </c>
      <c r="D188" s="86">
        <v>1</v>
      </c>
      <c r="E188" s="78" t="s">
        <v>5732</v>
      </c>
      <c r="F188" s="77" t="s">
        <v>5733</v>
      </c>
      <c r="G188" s="82" t="s">
        <v>58</v>
      </c>
      <c r="H188" s="83" t="s">
        <v>5734</v>
      </c>
      <c r="I188" s="84" t="s">
        <v>5735</v>
      </c>
      <c r="J188" s="80" t="str">
        <f>VLOOKUP(B188,[1]TDSheet!$C$5:$O$932,13,FALSE)</f>
        <v>!</v>
      </c>
      <c r="K188" s="80" t="str">
        <f>VLOOKUP(B188,Вед_аморт!$X$5:$X$932,1,FALSE)</f>
        <v>ТМ -10400004807/008</v>
      </c>
    </row>
    <row r="189" spans="1:11" ht="24" x14ac:dyDescent="0.25">
      <c r="A189" s="77">
        <v>44</v>
      </c>
      <c r="B189" s="78" t="s">
        <v>410</v>
      </c>
      <c r="C189" s="85" t="s">
        <v>226</v>
      </c>
      <c r="D189" s="86">
        <v>1</v>
      </c>
      <c r="E189" s="78" t="s">
        <v>5732</v>
      </c>
      <c r="F189" s="77" t="s">
        <v>5733</v>
      </c>
      <c r="G189" s="82" t="s">
        <v>58</v>
      </c>
      <c r="H189" s="83" t="s">
        <v>5734</v>
      </c>
      <c r="I189" s="84" t="s">
        <v>5735</v>
      </c>
      <c r="J189" s="80" t="str">
        <f>VLOOKUP(B189,[1]TDSheet!$C$5:$O$932,13,FALSE)</f>
        <v>!</v>
      </c>
      <c r="K189" s="80" t="str">
        <f>VLOOKUP(B189,Вед_аморт!$X$5:$X$932,1,FALSE)</f>
        <v>ТМ -10400004809/002</v>
      </c>
    </row>
    <row r="190" spans="1:11" ht="24" x14ac:dyDescent="0.25">
      <c r="A190" s="77">
        <v>45</v>
      </c>
      <c r="B190" s="78" t="s">
        <v>419</v>
      </c>
      <c r="C190" s="85" t="s">
        <v>235</v>
      </c>
      <c r="D190" s="86">
        <v>1</v>
      </c>
      <c r="E190" s="78" t="s">
        <v>5732</v>
      </c>
      <c r="F190" s="77" t="s">
        <v>5733</v>
      </c>
      <c r="G190" s="82" t="s">
        <v>58</v>
      </c>
      <c r="H190" s="83" t="s">
        <v>5734</v>
      </c>
      <c r="I190" s="84" t="s">
        <v>5735</v>
      </c>
      <c r="J190" s="80" t="str">
        <f>VLOOKUP(B190,[1]TDSheet!$C$5:$O$932,13,FALSE)</f>
        <v>!</v>
      </c>
      <c r="K190" s="80" t="str">
        <f>VLOOKUP(B190,Вед_аморт!$X$5:$X$932,1,FALSE)</f>
        <v>ТМ -10400004923/000</v>
      </c>
    </row>
    <row r="191" spans="1:11" ht="24" x14ac:dyDescent="0.25">
      <c r="A191" s="77">
        <v>46</v>
      </c>
      <c r="B191" s="78" t="s">
        <v>389</v>
      </c>
      <c r="C191" s="85" t="s">
        <v>208</v>
      </c>
      <c r="D191" s="86">
        <v>22.51</v>
      </c>
      <c r="E191" s="78" t="s">
        <v>5732</v>
      </c>
      <c r="F191" s="77" t="s">
        <v>5733</v>
      </c>
      <c r="G191" s="82" t="s">
        <v>58</v>
      </c>
      <c r="H191" s="83" t="s">
        <v>5736</v>
      </c>
      <c r="I191" s="84"/>
      <c r="J191" s="80" t="str">
        <f>VLOOKUP(B191,[1]TDSheet!$C$5:$O$932,13,FALSE)</f>
        <v>!</v>
      </c>
      <c r="K191" s="80" t="str">
        <f>VLOOKUP(B191,Вед_аморт!$X$5:$X$932,1,FALSE)</f>
        <v>СЕА-10400000102/000</v>
      </c>
    </row>
    <row r="192" spans="1:11" ht="24" x14ac:dyDescent="0.25">
      <c r="A192" s="77">
        <v>47</v>
      </c>
      <c r="B192" s="78" t="s">
        <v>400</v>
      </c>
      <c r="C192" s="85" t="s">
        <v>216</v>
      </c>
      <c r="D192" s="86">
        <v>1</v>
      </c>
      <c r="E192" s="78" t="s">
        <v>5732</v>
      </c>
      <c r="F192" s="77" t="s">
        <v>5733</v>
      </c>
      <c r="G192" s="82" t="s">
        <v>58</v>
      </c>
      <c r="H192" s="83" t="s">
        <v>5734</v>
      </c>
      <c r="I192" s="84" t="s">
        <v>5735</v>
      </c>
      <c r="J192" s="80" t="str">
        <f>VLOOKUP(B192,[1]TDSheet!$C$5:$O$932,13,FALSE)</f>
        <v>!</v>
      </c>
      <c r="K192" s="80" t="str">
        <f>VLOOKUP(B192,Вед_аморт!$X$5:$X$932,1,FALSE)</f>
        <v>ТРМ-10400201022/000</v>
      </c>
    </row>
    <row r="193" spans="1:11" ht="24" x14ac:dyDescent="0.25">
      <c r="A193" s="77">
        <v>48</v>
      </c>
      <c r="B193" s="78" t="s">
        <v>415</v>
      </c>
      <c r="C193" s="85" t="s">
        <v>231</v>
      </c>
      <c r="D193" s="87">
        <v>70676.13</v>
      </c>
      <c r="E193" s="78" t="s">
        <v>5732</v>
      </c>
      <c r="F193" s="77" t="s">
        <v>5733</v>
      </c>
      <c r="G193" s="82" t="s">
        <v>58</v>
      </c>
      <c r="H193" s="83" t="s">
        <v>5734</v>
      </c>
      <c r="I193" s="84" t="s">
        <v>5735</v>
      </c>
      <c r="J193" s="80" t="str">
        <f>VLOOKUP(B193,[1]TDSheet!$C$5:$O$932,13,FALSE)</f>
        <v>!</v>
      </c>
      <c r="K193" s="80" t="str">
        <f>VLOOKUP(B193,Вед_аморт!$X$5:$X$932,1,FALSE)</f>
        <v>ТМ -10400013062/030</v>
      </c>
    </row>
    <row r="194" spans="1:11" ht="24" x14ac:dyDescent="0.25">
      <c r="A194" s="77">
        <v>49</v>
      </c>
      <c r="B194" s="78" t="s">
        <v>406</v>
      </c>
      <c r="C194" s="85" t="s">
        <v>222</v>
      </c>
      <c r="D194" s="86">
        <v>1</v>
      </c>
      <c r="E194" s="78" t="s">
        <v>5760</v>
      </c>
      <c r="F194" s="77" t="s">
        <v>5733</v>
      </c>
      <c r="G194" s="82" t="s">
        <v>58</v>
      </c>
      <c r="H194" s="83" t="s">
        <v>5734</v>
      </c>
      <c r="I194" s="84" t="s">
        <v>5735</v>
      </c>
      <c r="J194" s="80" t="str">
        <f>VLOOKUP(B194,[1]TDSheet!$C$5:$O$932,13,FALSE)</f>
        <v>!</v>
      </c>
      <c r="K194" s="80" t="str">
        <f>VLOOKUP(B194,Вед_аморт!$X$5:$X$932,1,FALSE)</f>
        <v>ТМ -10400013025/004</v>
      </c>
    </row>
    <row r="195" spans="1:11" ht="24" x14ac:dyDescent="0.25">
      <c r="A195" s="77">
        <v>50</v>
      </c>
      <c r="B195" s="78" t="s">
        <v>414</v>
      </c>
      <c r="C195" s="85" t="s">
        <v>230</v>
      </c>
      <c r="D195" s="86">
        <v>1</v>
      </c>
      <c r="E195" s="78" t="s">
        <v>5732</v>
      </c>
      <c r="F195" s="77" t="s">
        <v>5733</v>
      </c>
      <c r="G195" s="82" t="s">
        <v>58</v>
      </c>
      <c r="H195" s="83" t="s">
        <v>5734</v>
      </c>
      <c r="I195" s="84" t="s">
        <v>5735</v>
      </c>
      <c r="J195" s="80" t="str">
        <f>VLOOKUP(B195,[1]TDSheet!$C$5:$O$932,13,FALSE)</f>
        <v>!</v>
      </c>
      <c r="K195" s="80" t="str">
        <f>VLOOKUP(B195,Вед_аморт!$X$5:$X$932,1,FALSE)</f>
        <v>ТМ -10400013039/000</v>
      </c>
    </row>
    <row r="196" spans="1:11" ht="24" x14ac:dyDescent="0.25">
      <c r="A196" s="77">
        <v>51</v>
      </c>
      <c r="B196" s="78" t="s">
        <v>401</v>
      </c>
      <c r="C196" s="85" t="s">
        <v>217</v>
      </c>
      <c r="D196" s="86">
        <v>1</v>
      </c>
      <c r="E196" s="78" t="s">
        <v>5732</v>
      </c>
      <c r="F196" s="77" t="s">
        <v>5733</v>
      </c>
      <c r="G196" s="82" t="s">
        <v>58</v>
      </c>
      <c r="H196" s="83" t="s">
        <v>5734</v>
      </c>
      <c r="I196" s="84" t="s">
        <v>5735</v>
      </c>
      <c r="J196" s="80" t="str">
        <f>VLOOKUP(B196,[1]TDSheet!$C$5:$O$932,13,FALSE)</f>
        <v>!</v>
      </c>
      <c r="K196" s="80" t="str">
        <f>VLOOKUP(B196,Вед_аморт!$X$5:$X$932,1,FALSE)</f>
        <v>ТРМ-10400306652/000</v>
      </c>
    </row>
    <row r="197" spans="1:11" ht="24" x14ac:dyDescent="0.25">
      <c r="A197" s="77">
        <v>52</v>
      </c>
      <c r="B197" s="78" t="s">
        <v>396</v>
      </c>
      <c r="C197" s="85" t="s">
        <v>212</v>
      </c>
      <c r="D197" s="86">
        <v>1</v>
      </c>
      <c r="E197" s="78" t="s">
        <v>5732</v>
      </c>
      <c r="F197" s="77" t="s">
        <v>5733</v>
      </c>
      <c r="G197" s="82" t="s">
        <v>58</v>
      </c>
      <c r="H197" s="83" t="s">
        <v>5734</v>
      </c>
      <c r="I197" s="84" t="s">
        <v>5735</v>
      </c>
      <c r="J197" s="80" t="str">
        <f>VLOOKUP(B197,[1]TDSheet!$C$5:$O$932,13,FALSE)</f>
        <v>!</v>
      </c>
      <c r="K197" s="80" t="str">
        <f>VLOOKUP(B197,Вед_аморт!$X$5:$X$932,1,FALSE)</f>
        <v>ТРМ-10400101089/000</v>
      </c>
    </row>
    <row r="198" spans="1:11" ht="24" x14ac:dyDescent="0.25">
      <c r="A198" s="77">
        <v>53</v>
      </c>
      <c r="B198" s="78" t="s">
        <v>399</v>
      </c>
      <c r="C198" s="85" t="s">
        <v>215</v>
      </c>
      <c r="D198" s="86">
        <v>1</v>
      </c>
      <c r="E198" s="78" t="s">
        <v>5732</v>
      </c>
      <c r="F198" s="77" t="s">
        <v>5733</v>
      </c>
      <c r="G198" s="82" t="s">
        <v>58</v>
      </c>
      <c r="H198" s="83" t="s">
        <v>5734</v>
      </c>
      <c r="I198" s="84" t="s">
        <v>5735</v>
      </c>
      <c r="J198" s="80" t="str">
        <f>VLOOKUP(B198,[1]TDSheet!$C$5:$O$932,13,FALSE)</f>
        <v>!</v>
      </c>
      <c r="K198" s="80" t="str">
        <f>VLOOKUP(B198,Вед_аморт!$X$5:$X$932,1,FALSE)</f>
        <v>ТРМ-10400200039/000</v>
      </c>
    </row>
    <row r="199" spans="1:11" ht="24" x14ac:dyDescent="0.25">
      <c r="A199" s="77">
        <v>54</v>
      </c>
      <c r="B199" s="78" t="s">
        <v>405</v>
      </c>
      <c r="C199" s="85" t="s">
        <v>221</v>
      </c>
      <c r="D199" s="87">
        <v>56589.62</v>
      </c>
      <c r="E199" s="78" t="s">
        <v>5732</v>
      </c>
      <c r="F199" s="77" t="s">
        <v>5733</v>
      </c>
      <c r="G199" s="82" t="s">
        <v>58</v>
      </c>
      <c r="H199" s="83" t="s">
        <v>5734</v>
      </c>
      <c r="I199" s="84" t="s">
        <v>5735</v>
      </c>
      <c r="J199" s="80" t="str">
        <f>VLOOKUP(B199,[1]TDSheet!$C$5:$O$932,13,FALSE)</f>
        <v>!</v>
      </c>
      <c r="K199" s="80" t="str">
        <f>VLOOKUP(B199,Вед_аморт!$X$5:$X$932,1,FALSE)</f>
        <v>ТМ -10400000636/000</v>
      </c>
    </row>
    <row r="200" spans="1:11" ht="24" x14ac:dyDescent="0.25">
      <c r="A200" s="77">
        <v>55</v>
      </c>
      <c r="B200" s="78" t="s">
        <v>413</v>
      </c>
      <c r="C200" s="85" t="s">
        <v>229</v>
      </c>
      <c r="D200" s="86">
        <v>98.56</v>
      </c>
      <c r="E200" s="78" t="s">
        <v>5732</v>
      </c>
      <c r="F200" s="77" t="s">
        <v>5733</v>
      </c>
      <c r="G200" s="82" t="s">
        <v>58</v>
      </c>
      <c r="H200" s="83" t="s">
        <v>5734</v>
      </c>
      <c r="I200" s="84" t="s">
        <v>5735</v>
      </c>
      <c r="J200" s="80" t="str">
        <f>VLOOKUP(B200,[1]TDSheet!$C$5:$O$932,13,FALSE)</f>
        <v>!</v>
      </c>
      <c r="K200" s="80" t="str">
        <f>VLOOKUP(B200,Вед_аморт!$X$5:$X$932,1,FALSE)</f>
        <v>ТМ -10400004479/003</v>
      </c>
    </row>
    <row r="201" spans="1:11" ht="24" x14ac:dyDescent="0.25">
      <c r="A201" s="77">
        <v>56</v>
      </c>
      <c r="B201" s="78" t="s">
        <v>363</v>
      </c>
      <c r="C201" s="85" t="s">
        <v>183</v>
      </c>
      <c r="D201" s="86">
        <v>6.82</v>
      </c>
      <c r="E201" s="78" t="s">
        <v>5732</v>
      </c>
      <c r="F201" s="77" t="s">
        <v>5733</v>
      </c>
      <c r="G201" s="82" t="s">
        <v>58</v>
      </c>
      <c r="H201" s="83" t="s">
        <v>5736</v>
      </c>
      <c r="I201" s="84"/>
      <c r="J201" s="80" t="str">
        <f>VLOOKUP(B201,[1]TDSheet!$C$5:$O$932,13,FALSE)</f>
        <v>!</v>
      </c>
      <c r="K201" s="80" t="str">
        <f>VLOOKUP(B201,Вед_аморт!$X$5:$X$932,1,FALSE)</f>
        <v>СЕА-10400000099/000</v>
      </c>
    </row>
    <row r="202" spans="1:11" ht="24" x14ac:dyDescent="0.25">
      <c r="A202" s="77">
        <v>57</v>
      </c>
      <c r="B202" s="78" t="s">
        <v>364</v>
      </c>
      <c r="C202" s="78" t="s">
        <v>183</v>
      </c>
      <c r="D202" s="86">
        <v>6.82</v>
      </c>
      <c r="E202" s="78" t="s">
        <v>5732</v>
      </c>
      <c r="F202" s="77" t="s">
        <v>5733</v>
      </c>
      <c r="G202" s="82" t="s">
        <v>58</v>
      </c>
      <c r="H202" s="83" t="s">
        <v>5736</v>
      </c>
      <c r="I202" s="84"/>
      <c r="J202" s="80" t="str">
        <f>VLOOKUP(B202,[1]TDSheet!$C$5:$O$932,13,FALSE)</f>
        <v>!</v>
      </c>
      <c r="K202" s="80" t="str">
        <f>VLOOKUP(B202,Вед_аморт!$X$5:$X$932,1,FALSE)</f>
        <v>СЕА-10400000100/000</v>
      </c>
    </row>
    <row r="203" spans="1:11" ht="24" x14ac:dyDescent="0.25">
      <c r="A203" s="77">
        <v>58</v>
      </c>
      <c r="B203" s="78" t="s">
        <v>390</v>
      </c>
      <c r="C203" s="85" t="s">
        <v>183</v>
      </c>
      <c r="D203" s="86">
        <v>20.45</v>
      </c>
      <c r="E203" s="78" t="s">
        <v>5732</v>
      </c>
      <c r="F203" s="77" t="s">
        <v>5733</v>
      </c>
      <c r="G203" s="82" t="s">
        <v>58</v>
      </c>
      <c r="H203" s="83" t="s">
        <v>5736</v>
      </c>
      <c r="I203" s="84"/>
      <c r="J203" s="80" t="str">
        <f>VLOOKUP(B203,[1]TDSheet!$C$5:$O$932,13,FALSE)</f>
        <v>!</v>
      </c>
      <c r="K203" s="80" t="str">
        <f>VLOOKUP(B203,Вед_аморт!$X$5:$X$932,1,FALSE)</f>
        <v>СЕА-10400000101/000</v>
      </c>
    </row>
    <row r="204" spans="1:11" ht="24" x14ac:dyDescent="0.25">
      <c r="A204" s="77">
        <v>59</v>
      </c>
      <c r="B204" s="78" t="s">
        <v>393</v>
      </c>
      <c r="C204" s="85" t="s">
        <v>211</v>
      </c>
      <c r="D204" s="86">
        <v>40.9</v>
      </c>
      <c r="E204" s="78" t="s">
        <v>5732</v>
      </c>
      <c r="F204" s="77" t="s">
        <v>5733</v>
      </c>
      <c r="G204" s="82" t="s">
        <v>58</v>
      </c>
      <c r="H204" s="83" t="s">
        <v>5736</v>
      </c>
      <c r="I204" s="84"/>
      <c r="J204" s="80" t="str">
        <f>VLOOKUP(B204,[1]TDSheet!$C$5:$O$932,13,FALSE)</f>
        <v>!</v>
      </c>
      <c r="K204" s="80" t="str">
        <f>VLOOKUP(B204,Вед_аморт!$X$5:$X$932,1,FALSE)</f>
        <v>СЕА-10400000096/000</v>
      </c>
    </row>
    <row r="205" spans="1:11" ht="24" x14ac:dyDescent="0.25">
      <c r="A205" s="77">
        <v>60</v>
      </c>
      <c r="B205" s="78" t="s">
        <v>394</v>
      </c>
      <c r="C205" s="85" t="s">
        <v>211</v>
      </c>
      <c r="D205" s="86">
        <v>40.9</v>
      </c>
      <c r="E205" s="78" t="s">
        <v>5732</v>
      </c>
      <c r="F205" s="77" t="s">
        <v>5733</v>
      </c>
      <c r="G205" s="82" t="s">
        <v>58</v>
      </c>
      <c r="H205" s="83" t="s">
        <v>5736</v>
      </c>
      <c r="I205" s="84"/>
      <c r="J205" s="80" t="str">
        <f>VLOOKUP(B205,[1]TDSheet!$C$5:$O$932,13,FALSE)</f>
        <v>!</v>
      </c>
      <c r="K205" s="80" t="str">
        <f>VLOOKUP(B205,Вед_аморт!$X$5:$X$932,1,FALSE)</f>
        <v>СЕА-10400000097/000</v>
      </c>
    </row>
    <row r="206" spans="1:11" ht="24" x14ac:dyDescent="0.25">
      <c r="A206" s="77">
        <v>61</v>
      </c>
      <c r="B206" s="78" t="s">
        <v>395</v>
      </c>
      <c r="C206" s="85" t="s">
        <v>211</v>
      </c>
      <c r="D206" s="86">
        <v>40.9</v>
      </c>
      <c r="E206" s="78" t="s">
        <v>5732</v>
      </c>
      <c r="F206" s="77" t="s">
        <v>5733</v>
      </c>
      <c r="G206" s="82" t="s">
        <v>58</v>
      </c>
      <c r="H206" s="83" t="s">
        <v>5736</v>
      </c>
      <c r="I206" s="84"/>
      <c r="J206" s="80" t="str">
        <f>VLOOKUP(B206,[1]TDSheet!$C$5:$O$932,13,FALSE)</f>
        <v>!</v>
      </c>
      <c r="K206" s="80" t="str">
        <f>VLOOKUP(B206,Вед_аморт!$X$5:$X$932,1,FALSE)</f>
        <v>СЕА-10400000098/000</v>
      </c>
    </row>
    <row r="207" spans="1:11" ht="24" x14ac:dyDescent="0.25">
      <c r="A207" s="77">
        <v>62</v>
      </c>
      <c r="B207" s="78" t="s">
        <v>392</v>
      </c>
      <c r="C207" s="85" t="s">
        <v>210</v>
      </c>
      <c r="D207" s="86">
        <v>74.98</v>
      </c>
      <c r="E207" s="78" t="s">
        <v>5732</v>
      </c>
      <c r="F207" s="77" t="s">
        <v>5733</v>
      </c>
      <c r="G207" s="82" t="s">
        <v>58</v>
      </c>
      <c r="H207" s="83" t="s">
        <v>5736</v>
      </c>
      <c r="I207" s="84"/>
      <c r="J207" s="80" t="str">
        <f>VLOOKUP(B207,[1]TDSheet!$C$5:$O$932,13,FALSE)</f>
        <v>!</v>
      </c>
      <c r="K207" s="80" t="str">
        <f>VLOOKUP(B207,Вед_аморт!$X$5:$X$932,1,FALSE)</f>
        <v>СЕА-10400000095/000</v>
      </c>
    </row>
  </sheetData>
  <autoFilter ref="A1:K207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rtText xmlns="ba5b8ff1-a1d7-4e80-8fe6-d13c3b5b35fc">Про продаж майна</ShortText>
    <Signatories1 xmlns="ba5b8ff1-a1d7-4e80-8fe6-d13c3b5b35fc">Г. А. БЕСЕДІН</Signatories1>
    <Signatories1Position xmlns="ba5b8ff1-a1d7-4e80-8fe6-d13c3b5b35fc">Директор</Signatories1Position>
    <RegNumber xmlns="ba5b8ff1-a1d7-4e80-8fe6-d13c3b5b35fc">СЛ-41/1823</RegNumber>
    <RegDate xmlns="ba5b8ff1-a1d7-4e80-8fe6-d13c3b5b35fc">2020-11-27T07:03:21+00:00</RegDate>
    <DocumentSetDescription xmlns="http://schemas.microsoft.com/sharepoint/v3" xsi:nil="true"/>
    <Department1 xmlns="ba5b8ff1-a1d7-4e80-8fe6-d13c3b5b35fc">Виробничо-технічний відділ (АТ)</Department1>
    <Participants1 xmlns="ba5b8ff1-a1d7-4e80-8fe6-d13c3b5b35fc">Директор департаменту	Д.О.ЦИРЮК</Participants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3C2C65C52B6214AB890EC1FA93789DD" ma:contentTypeVersion="5" ma:contentTypeDescription="Створення нового документа." ma:contentTypeScope="" ma:versionID="2147677f1324e557bf4d14a41c8a3c87">
  <xsd:schema xmlns:xsd="http://www.w3.org/2001/XMLSchema" xmlns:xs="http://www.w3.org/2001/XMLSchema" xmlns:p="http://schemas.microsoft.com/office/2006/metadata/properties" xmlns:ns1="http://schemas.microsoft.com/sharepoint/v3" xmlns:ns2="ba5b8ff1-a1d7-4e80-8fe6-d13c3b5b35fc" targetNamespace="http://schemas.microsoft.com/office/2006/metadata/properties" ma:root="true" ma:fieldsID="1a7a3abd595de959ee0834f61a8d448e" ns1:_="" ns2:_="">
    <xsd:import namespace="http://schemas.microsoft.com/sharepoint/v3"/>
    <xsd:import namespace="ba5b8ff1-a1d7-4e80-8fe6-d13c3b5b35fc"/>
    <xsd:element name="properties">
      <xsd:complexType>
        <xsd:sequence>
          <xsd:element name="documentManagement">
            <xsd:complexType>
              <xsd:all>
                <xsd:element ref="ns2:ShortText" minOccurs="0"/>
                <xsd:element ref="ns2:Signatories1" minOccurs="0"/>
                <xsd:element ref="ns2:Participants1" minOccurs="0"/>
                <xsd:element ref="ns2:Signatories1Position" minOccurs="0"/>
                <xsd:element ref="ns2:SharedWithUsers" minOccurs="0"/>
                <xsd:element ref="ns1:DocumentSetDescription" minOccurs="0"/>
                <xsd:element ref="ns2:Department1" minOccurs="0"/>
                <xsd:element ref="ns2:RegNumber" minOccurs="0"/>
                <xsd:element ref="ns2:Reg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3" nillable="true" ma:displayName="Опис" ma:description="Опис набору документів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b8ff1-a1d7-4e80-8fe6-d13c3b5b35fc" elementFormDefault="qualified">
    <xsd:import namespace="http://schemas.microsoft.com/office/2006/documentManagement/types"/>
    <xsd:import namespace="http://schemas.microsoft.com/office/infopath/2007/PartnerControls"/>
    <xsd:element name="ShortText" ma:index="8" nillable="true" ma:displayName="Короткий зміст" ma:internalName="ShortText">
      <xsd:simpleType>
        <xsd:restriction base="dms:Note"/>
      </xsd:simpleType>
    </xsd:element>
    <xsd:element name="Signatories1" ma:index="9" nillable="true" ma:displayName="Signatories1" ma:internalName="Signatories1">
      <xsd:simpleType>
        <xsd:restriction base="dms:Text">
          <xsd:maxLength value="255"/>
        </xsd:restriction>
      </xsd:simpleType>
    </xsd:element>
    <xsd:element name="Participants1" ma:index="10" nillable="true" ma:displayName="Учасники" ma:internalName="Participants1">
      <xsd:simpleType>
        <xsd:restriction base="dms:Note"/>
      </xsd:simpleType>
    </xsd:element>
    <xsd:element name="Signatories1Position" ma:index="11" nillable="true" ma:displayName="Signatories1Position" ma:internalName="Signatories1Position">
      <xsd:simpleType>
        <xsd:restriction base="dms:Text">
          <xsd:maxLength value="255"/>
        </xsd:restriction>
      </xsd:simpleType>
    </xsd:element>
    <xsd:element name="SharedWithUsers" ma:index="12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artment1" ma:index="14" nillable="true" ma:displayName="Підрозділ" ma:internalName="Department1">
      <xsd:simpleType>
        <xsd:restriction base="dms:Text">
          <xsd:maxLength value="255"/>
        </xsd:restriction>
      </xsd:simpleType>
    </xsd:element>
    <xsd:element name="RegNumber" ma:index="15" nillable="true" ma:displayName="Реєстраційний номер" ma:internalName="RegNumber">
      <xsd:simpleType>
        <xsd:restriction base="dms:Text">
          <xsd:maxLength value="255"/>
        </xsd:restriction>
      </xsd:simpleType>
    </xsd:element>
    <xsd:element name="RegDate" ma:index="16" nillable="true" ma:displayName="Дата реєстрації" ma:format="DateOnly" ma:internalName="Reg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FBDAFD-D39B-4CB1-9199-81C04943F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6B724-840B-4FAD-8DBA-1190C22CE26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a5b8ff1-a1d7-4e80-8fe6-d13c3b5b35fc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110225-2C55-4AA2-81D2-1BD65763C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5b8ff1-a1d7-4e80-8fe6-d13c3b5b3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25.02.2019</vt:lpstr>
      <vt:lpstr>11.03.2019</vt:lpstr>
      <vt:lpstr>Ведомость Общая</vt:lpstr>
      <vt:lpstr>Лист2</vt:lpstr>
      <vt:lpstr>Вед_аморт</vt:lpstr>
      <vt:lpstr>Список ТЗ</vt:lpstr>
      <vt:lpstr>Перелік до списання</vt:lpstr>
      <vt:lpstr>'11.03.2019'!Область_печати</vt:lpstr>
      <vt:lpstr>'25.02.2019'!Область_печати</vt:lpstr>
      <vt:lpstr>'Ведомость Общая'!Область_печати</vt:lpstr>
      <vt:lpstr>Лист2!Область_печати</vt:lpstr>
      <vt:lpstr>'Список ТЗ'!Область_печати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0x01010083C2C65C52B6214AB890EC1FA93789DD</vt:lpwstr>
  </property>
  <property fmtid="{D5CDD505-2E9C-101B-9397-08002B2CF9AE}" pid="3" name="_docset_NoMedatataSyncRequired">
    <vt:lpwstr>False</vt:lpwstr>
  </property>
</Properties>
</file>